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theme/themeOverride9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4.xml" ContentType="application/vnd.openxmlformats-officedocument.drawing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0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/>
  <bookViews>
    <workbookView xWindow="-120" yWindow="-120" windowWidth="29040" windowHeight="15840" tabRatio="879"/>
  </bookViews>
  <sheets>
    <sheet name="Turinys" sheetId="4" r:id="rId1"/>
    <sheet name="2016" sheetId="133" state="hidden" r:id="rId2"/>
    <sheet name="2017" sheetId="132" state="hidden" r:id="rId3"/>
    <sheet name="1pr" sheetId="154" r:id="rId4"/>
    <sheet name="2pr" sheetId="155" r:id="rId5"/>
    <sheet name="3pr" sheetId="156" r:id="rId6"/>
    <sheet name="4pr" sheetId="157" r:id="rId7"/>
    <sheet name="5pr" sheetId="158" r:id="rId8"/>
    <sheet name="6pr" sheetId="159" r:id="rId9"/>
    <sheet name="1 lentelė" sheetId="136" r:id="rId10"/>
    <sheet name="1 pav." sheetId="137" r:id="rId11"/>
    <sheet name="2 pav." sheetId="138" r:id="rId12"/>
    <sheet name="3 pav." sheetId="139" r:id="rId13"/>
    <sheet name="2 lentelė" sheetId="101" r:id="rId14"/>
    <sheet name="4 pav." sheetId="140" r:id="rId15"/>
    <sheet name="5 pav." sheetId="141" r:id="rId16"/>
    <sheet name="6 pav." sheetId="142" r:id="rId17"/>
    <sheet name="7 pav." sheetId="143" r:id="rId18"/>
    <sheet name="8 pav." sheetId="144" r:id="rId19"/>
    <sheet name="3 lentelė" sheetId="120" r:id="rId20"/>
    <sheet name="4 lentelė" sheetId="146" r:id="rId21"/>
    <sheet name="9 pav." sheetId="147" r:id="rId22"/>
    <sheet name="10 pav." sheetId="134" r:id="rId23"/>
    <sheet name="11 pav." sheetId="148" r:id="rId24"/>
    <sheet name="12 pav." sheetId="135" r:id="rId25"/>
    <sheet name="2 priedas. 1 lent." sheetId="126" r:id="rId26"/>
    <sheet name="2 priedas. 2 lent." sheetId="151" r:id="rId27"/>
    <sheet name="2 priedas. 3 lent." sheetId="152" r:id="rId28"/>
    <sheet name="2 priedas. 4 lent." sheetId="153" r:id="rId29"/>
    <sheet name="3 priedas. 1 lent." sheetId="122" r:id="rId30"/>
    <sheet name="3 priedas. 2 lent." sheetId="149" r:id="rId31"/>
    <sheet name="3 priedas. 3 lent." sheetId="15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1_pav.________VS_skola" localSheetId="9">[1]Turinys!#REF!</definedName>
    <definedName name="_1_pav.________VS_skola" localSheetId="23">Turinys!#REF!</definedName>
    <definedName name="_1_pav.________VS_skola" localSheetId="24">[2]Turinys!#REF!</definedName>
    <definedName name="_1_pav.________VS_skola" localSheetId="3">[3]Turinys!#REF!</definedName>
    <definedName name="_1_pav.________VS_skola" localSheetId="13">[1]Turinys!#REF!</definedName>
    <definedName name="_1_pav.________VS_skola" localSheetId="26">Turinys!#REF!</definedName>
    <definedName name="_1_pav.________VS_skola" localSheetId="27">Turinys!#REF!</definedName>
    <definedName name="_1_pav.________VS_skola" localSheetId="28">Turinys!#REF!</definedName>
    <definedName name="_1_pav.________VS_skola" localSheetId="4">[3]Turinys!#REF!</definedName>
    <definedName name="_1_pav.________VS_skola" localSheetId="19">[1]Turinys!#REF!</definedName>
    <definedName name="_1_pav.________VS_skola" localSheetId="29">Turinys!#REF!</definedName>
    <definedName name="_1_pav.________VS_skola" localSheetId="30">Turinys!#REF!</definedName>
    <definedName name="_1_pav.________VS_skola" localSheetId="31">Turinys!#REF!</definedName>
    <definedName name="_1_pav.________VS_skola" localSheetId="5">[3]Turinys!#REF!</definedName>
    <definedName name="_1_pav.________VS_skola" localSheetId="20">[1]Turinys!#REF!</definedName>
    <definedName name="_1_pav.________VS_skola" localSheetId="6">[3]Turinys!#REF!</definedName>
    <definedName name="_1_pav.________VS_skola" localSheetId="7">[3]Turinys!#REF!</definedName>
    <definedName name="_1_pav.________VS_skola" localSheetId="16">Turinys!#REF!</definedName>
    <definedName name="_1_pav.________VS_skola" localSheetId="8">[3]Turinys!#REF!</definedName>
    <definedName name="_1_pav.________VS_skola" localSheetId="17">Turinys!#REF!</definedName>
    <definedName name="_1_pav.________VS_skola">Turinys!#REF!</definedName>
    <definedName name="_4" localSheetId="9">Turinys!#REF!</definedName>
    <definedName name="_4" localSheetId="23">Turinys!#REF!</definedName>
    <definedName name="_4" localSheetId="3">[3]Turinys!#REF!</definedName>
    <definedName name="_4" localSheetId="26">Turinys!#REF!</definedName>
    <definedName name="_4" localSheetId="27">Turinys!#REF!</definedName>
    <definedName name="_4" localSheetId="28">Turinys!#REF!</definedName>
    <definedName name="_4" localSheetId="4">[3]Turinys!#REF!</definedName>
    <definedName name="_4" localSheetId="19">Turinys!#REF!</definedName>
    <definedName name="_4" localSheetId="29">Turinys!#REF!</definedName>
    <definedName name="_4" localSheetId="30">Turinys!#REF!</definedName>
    <definedName name="_4" localSheetId="31">Turinys!#REF!</definedName>
    <definedName name="_4" localSheetId="5">[3]Turinys!#REF!</definedName>
    <definedName name="_4" localSheetId="20">[4]Turinys!#REF!</definedName>
    <definedName name="_4" localSheetId="6">[3]Turinys!#REF!</definedName>
    <definedName name="_4" localSheetId="7">[3]Turinys!#REF!</definedName>
    <definedName name="_4" localSheetId="16">Turinys!#REF!</definedName>
    <definedName name="_4" localSheetId="8">[3]Turinys!#REF!</definedName>
    <definedName name="_4" localSheetId="17">Turinys!#REF!</definedName>
    <definedName name="_4">Turinys!#REF!</definedName>
    <definedName name="_xlnm._FilterDatabase" localSheetId="15" hidden="1">'5 pav.'!#REF!</definedName>
    <definedName name="_ftn1" localSheetId="25">'2 priedas. 1 lent.'!$A$24</definedName>
    <definedName name="_ftn1" localSheetId="26">'2 priedas. 2 lent.'!$A$24</definedName>
    <definedName name="_ftn1" localSheetId="27">'2 priedas. 3 lent.'!$A$24</definedName>
    <definedName name="_ftn1" localSheetId="28">'2 priedas. 4 lent.'!$A$24</definedName>
    <definedName name="_ftnref1" localSheetId="25">'2 priedas. 1 lent.'!#REF!</definedName>
    <definedName name="_ftnref1" localSheetId="26">'2 priedas. 2 lent.'!#REF!</definedName>
    <definedName name="_ftnref1" localSheetId="27">'2 priedas. 3 lent.'!#REF!</definedName>
    <definedName name="_ftnref1" localSheetId="28">'2 priedas. 4 lent.'!#REF!</definedName>
    <definedName name="_Ref452388530" localSheetId="24">'12 pav.'!#REF!</definedName>
    <definedName name="_Toc524692727" localSheetId="0">Turinys!$B$16</definedName>
    <definedName name="_Toc7431712" localSheetId="29">'3 priedas. 1 lent.'!#REF!</definedName>
    <definedName name="_Toc7431712" localSheetId="30">'3 priedas. 2 lent.'!#REF!</definedName>
    <definedName name="_Toc7431712" localSheetId="31">'3 priedas. 3 lent.'!#REF!</definedName>
    <definedName name="A" localSheetId="9">[1]Turinys!#REF!</definedName>
    <definedName name="A" localSheetId="23">Turinys!#REF!</definedName>
    <definedName name="A" localSheetId="24">[2]Turinys!#REF!</definedName>
    <definedName name="A" localSheetId="3">[3]Turinys!#REF!</definedName>
    <definedName name="A" localSheetId="13">[1]Turinys!#REF!</definedName>
    <definedName name="A" localSheetId="26">Turinys!#REF!</definedName>
    <definedName name="A" localSheetId="27">Turinys!#REF!</definedName>
    <definedName name="A" localSheetId="28">Turinys!#REF!</definedName>
    <definedName name="A" localSheetId="4">[3]Turinys!#REF!</definedName>
    <definedName name="A" localSheetId="19">[1]Turinys!#REF!</definedName>
    <definedName name="A" localSheetId="29">Turinys!#REF!</definedName>
    <definedName name="A" localSheetId="30">Turinys!#REF!</definedName>
    <definedName name="A" localSheetId="31">Turinys!#REF!</definedName>
    <definedName name="A" localSheetId="5">[3]Turinys!#REF!</definedName>
    <definedName name="A" localSheetId="20">[1]Turinys!#REF!</definedName>
    <definedName name="A" localSheetId="6">[3]Turinys!#REF!</definedName>
    <definedName name="A" localSheetId="7">[3]Turinys!#REF!</definedName>
    <definedName name="A" localSheetId="8">[3]Turinys!#REF!</definedName>
    <definedName name="A" localSheetId="17">Turinys!#REF!</definedName>
    <definedName name="A">Turinys!#REF!</definedName>
    <definedName name="Acurrent" localSheetId="9">#REF!</definedName>
    <definedName name="Acurrent" localSheetId="26">#REF!</definedName>
    <definedName name="Acurrent" localSheetId="27">#REF!</definedName>
    <definedName name="Acurrent" localSheetId="28">#REF!</definedName>
    <definedName name="Acurrent" localSheetId="30">#REF!</definedName>
    <definedName name="Acurrent" localSheetId="31">#REF!</definedName>
    <definedName name="Acurrent">#REF!</definedName>
    <definedName name="adjustments_to_BO_according_to_CdG2000" localSheetId="9">#REF!</definedName>
    <definedName name="adjustments_to_BO_according_to_CdG2000" localSheetId="26">#REF!</definedName>
    <definedName name="adjustments_to_BO_according_to_CdG2000" localSheetId="27">#REF!</definedName>
    <definedName name="adjustments_to_BO_according_to_CdG2000" localSheetId="28">#REF!</definedName>
    <definedName name="adjustments_to_BO_according_to_CdG2000" localSheetId="30">#REF!</definedName>
    <definedName name="adjustments_to_BO_according_to_CdG2000" localSheetId="31">#REF!</definedName>
    <definedName name="adjustments_to_BO_according_to_CdG2000">#REF!</definedName>
    <definedName name="CdG_consolidé___volume_4__page_19___Commission" localSheetId="9">#REF!</definedName>
    <definedName name="CdG_consolidé___volume_4__page_19___Commission" localSheetId="26">#REF!</definedName>
    <definedName name="CdG_consolidé___volume_4__page_19___Commission" localSheetId="27">#REF!</definedName>
    <definedName name="CdG_consolidé___volume_4__page_19___Commission" localSheetId="28">#REF!</definedName>
    <definedName name="CdG_consolidé___volume_4__page_19___Commission" localSheetId="30">#REF!</definedName>
    <definedName name="CdG_consolidé___volume_4__page_19___Commission" localSheetId="31">#REF!</definedName>
    <definedName name="CdG_consolidé___volume_4__page_19___Commission">#REF!</definedName>
    <definedName name="comments_on_B21" localSheetId="9">#REF!</definedName>
    <definedName name="comments_on_B21" localSheetId="26">#REF!</definedName>
    <definedName name="comments_on_B21" localSheetId="27">#REF!</definedName>
    <definedName name="comments_on_B21" localSheetId="28">#REF!</definedName>
    <definedName name="comments_on_B21" localSheetId="30">#REF!</definedName>
    <definedName name="comments_on_B21" localSheetId="31">#REF!</definedName>
    <definedName name="comments_on_B21">#REF!</definedName>
    <definedName name="Compte_de_gestion_2000_C.02__Theo_Mestrom_s_file_25062001" localSheetId="9">#REF!</definedName>
    <definedName name="Compte_de_gestion_2000_C.02__Theo_Mestrom_s_file_25062001" localSheetId="26">#REF!</definedName>
    <definedName name="Compte_de_gestion_2000_C.02__Theo_Mestrom_s_file_25062001" localSheetId="27">#REF!</definedName>
    <definedName name="Compte_de_gestion_2000_C.02__Theo_Mestrom_s_file_25062001" localSheetId="28">#REF!</definedName>
    <definedName name="Compte_de_gestion_2000_C.02__Theo_Mestrom_s_file_25062001" localSheetId="30">#REF!</definedName>
    <definedName name="Compte_de_gestion_2000_C.02__Theo_Mestrom_s_file_25062001" localSheetId="31">#REF!</definedName>
    <definedName name="Compte_de_gestion_2000_C.02__Theo_Mestrom_s_file_25062001">#REF!</definedName>
    <definedName name="council" localSheetId="9">#REF!</definedName>
    <definedName name="council" localSheetId="26">#REF!</definedName>
    <definedName name="council" localSheetId="27">#REF!</definedName>
    <definedName name="council" localSheetId="28">#REF!</definedName>
    <definedName name="council" localSheetId="30">#REF!</definedName>
    <definedName name="council" localSheetId="31">#REF!</definedName>
    <definedName name="council">#REF!</definedName>
    <definedName name="court_of_auditors" localSheetId="9">#REF!</definedName>
    <definedName name="court_of_auditors" localSheetId="26">#REF!</definedName>
    <definedName name="court_of_auditors" localSheetId="27">#REF!</definedName>
    <definedName name="court_of_auditors" localSheetId="28">#REF!</definedName>
    <definedName name="court_of_auditors" localSheetId="30">#REF!</definedName>
    <definedName name="court_of_auditors" localSheetId="31">#REF!</definedName>
    <definedName name="court_of_auditors">#REF!</definedName>
    <definedName name="court_of_jusitce" localSheetId="9">#REF!</definedName>
    <definedName name="court_of_jusitce" localSheetId="26">#REF!</definedName>
    <definedName name="court_of_jusitce" localSheetId="27">#REF!</definedName>
    <definedName name="court_of_jusitce" localSheetId="28">#REF!</definedName>
    <definedName name="court_of_jusitce" localSheetId="30">#REF!</definedName>
    <definedName name="court_of_jusitce" localSheetId="31">#REF!</definedName>
    <definedName name="court_of_jusitce">#REF!</definedName>
    <definedName name="european_parliament" localSheetId="9">#REF!</definedName>
    <definedName name="european_parliament" localSheetId="26">#REF!</definedName>
    <definedName name="european_parliament" localSheetId="27">#REF!</definedName>
    <definedName name="european_parliament" localSheetId="28">#REF!</definedName>
    <definedName name="european_parliament" localSheetId="30">#REF!</definedName>
    <definedName name="european_parliament" localSheetId="31">#REF!</definedName>
    <definedName name="european_parliament">#REF!</definedName>
    <definedName name="fghjfghjf" localSheetId="9">Turinys!#REF!</definedName>
    <definedName name="fghjfghjf" localSheetId="23">Turinys!#REF!</definedName>
    <definedName name="fghjfghjf" localSheetId="3">[3]Turinys!#REF!</definedName>
    <definedName name="fghjfghjf" localSheetId="26">Turinys!#REF!</definedName>
    <definedName name="fghjfghjf" localSheetId="27">Turinys!#REF!</definedName>
    <definedName name="fghjfghjf" localSheetId="28">Turinys!#REF!</definedName>
    <definedName name="fghjfghjf" localSheetId="4">[3]Turinys!#REF!</definedName>
    <definedName name="fghjfghjf" localSheetId="30">Turinys!#REF!</definedName>
    <definedName name="fghjfghjf" localSheetId="31">Turinys!#REF!</definedName>
    <definedName name="fghjfghjf" localSheetId="5">[3]Turinys!#REF!</definedName>
    <definedName name="fghjfghjf" localSheetId="20">[4]Turinys!#REF!</definedName>
    <definedName name="fghjfghjf" localSheetId="6">[3]Turinys!#REF!</definedName>
    <definedName name="fghjfghjf" localSheetId="7">[3]Turinys!#REF!</definedName>
    <definedName name="fghjfghjf" localSheetId="16">Turinys!#REF!</definedName>
    <definedName name="fghjfghjf" localSheetId="8">[3]Turinys!#REF!</definedName>
    <definedName name="fghjfghjf" localSheetId="17">Turinys!#REF!</definedName>
    <definedName name="fghjfghjf">Turinys!#REF!</definedName>
    <definedName name="FirstYear" localSheetId="3">'[5]Input 1 - Basics'!$D$17</definedName>
    <definedName name="FirstYear" localSheetId="4">'[5]Input 1 - Basics'!$D$17</definedName>
    <definedName name="FirstYear" localSheetId="5">'[5]Input 1 - Basics'!$D$17</definedName>
    <definedName name="FirstYear" localSheetId="6">'[5]Input 1 - Basics'!$D$17</definedName>
    <definedName name="FirstYear" localSheetId="7">'[5]Input 1 - Basics'!$D$17</definedName>
    <definedName name="FirstYear" localSheetId="16">'[6]Input 1 - Basics'!$D$17</definedName>
    <definedName name="FirstYear" localSheetId="8">'[5]Input 1 - Basics'!$D$17</definedName>
    <definedName name="FirstYear" localSheetId="17">'[6]Input 1 - Basics'!$D$17</definedName>
    <definedName name="FirstYear">'[6]Input 1 - Basics'!$D$17</definedName>
    <definedName name="g" localSheetId="9">Turinys!#REF!</definedName>
    <definedName name="g" localSheetId="23">Turinys!#REF!</definedName>
    <definedName name="g" localSheetId="3">[3]Turinys!#REF!</definedName>
    <definedName name="g" localSheetId="26">Turinys!#REF!</definedName>
    <definedName name="g" localSheetId="27">Turinys!#REF!</definedName>
    <definedName name="g" localSheetId="28">Turinys!#REF!</definedName>
    <definedName name="g" localSheetId="4">[3]Turinys!#REF!</definedName>
    <definedName name="g" localSheetId="19">Turinys!#REF!</definedName>
    <definedName name="g" localSheetId="29">Turinys!#REF!</definedName>
    <definedName name="g" localSheetId="30">Turinys!#REF!</definedName>
    <definedName name="g" localSheetId="31">Turinys!#REF!</definedName>
    <definedName name="g" localSheetId="5">[3]Turinys!#REF!</definedName>
    <definedName name="g" localSheetId="20">[4]Turinys!#REF!</definedName>
    <definedName name="g" localSheetId="6">[3]Turinys!#REF!</definedName>
    <definedName name="g" localSheetId="7">[3]Turinys!#REF!</definedName>
    <definedName name="g" localSheetId="16">Turinys!#REF!</definedName>
    <definedName name="g" localSheetId="8">[3]Turinys!#REF!</definedName>
    <definedName name="g" localSheetId="17">Turinys!#REF!</definedName>
    <definedName name="g">Turinys!#REF!</definedName>
    <definedName name="gnsaexp">'[7]NSA Goods Exports'!$A$4:$S$300</definedName>
    <definedName name="gnsaexpcountries">'[7]NSA Goods Exports'!$A$4:$S$4</definedName>
    <definedName name="gnsaexpquarters">'[7]NSA Goods Exports'!$A$4:$A$500</definedName>
    <definedName name="gnsaimp">'[7]NSA Goods Imports'!$A$4:$S$500</definedName>
    <definedName name="gnsaimpcountries">'[7]NSA Goods Imports'!$A$4:$S$4</definedName>
    <definedName name="gnsaimpquarters">'[7]NSA Goods Imports'!$A$4:$A$500</definedName>
    <definedName name="gsfexp" localSheetId="9">#REF!</definedName>
    <definedName name="gsfexp" localSheetId="26">#REF!</definedName>
    <definedName name="gsfexp" localSheetId="27">#REF!</definedName>
    <definedName name="gsfexp" localSheetId="28">#REF!</definedName>
    <definedName name="gsfexp" localSheetId="30">#REF!</definedName>
    <definedName name="gsfexp" localSheetId="31">#REF!</definedName>
    <definedName name="gsfexp">#REF!</definedName>
    <definedName name="gsfexpcountries" localSheetId="9">#REF!</definedName>
    <definedName name="gsfexpcountries" localSheetId="26">#REF!</definedName>
    <definedName name="gsfexpcountries" localSheetId="27">#REF!</definedName>
    <definedName name="gsfexpcountries" localSheetId="28">#REF!</definedName>
    <definedName name="gsfexpcountries" localSheetId="30">#REF!</definedName>
    <definedName name="gsfexpcountries" localSheetId="31">#REF!</definedName>
    <definedName name="gsfexpcountries">#REF!</definedName>
    <definedName name="gsfexpquarters" localSheetId="9">#REF!</definedName>
    <definedName name="gsfexpquarters" localSheetId="26">#REF!</definedName>
    <definedName name="gsfexpquarters" localSheetId="27">#REF!</definedName>
    <definedName name="gsfexpquarters" localSheetId="28">#REF!</definedName>
    <definedName name="gsfexpquarters" localSheetId="30">#REF!</definedName>
    <definedName name="gsfexpquarters" localSheetId="31">#REF!</definedName>
    <definedName name="gsfexpquarters">#REF!</definedName>
    <definedName name="gsfimp" localSheetId="9">#REF!</definedName>
    <definedName name="gsfimp" localSheetId="26">#REF!</definedName>
    <definedName name="gsfimp" localSheetId="27">#REF!</definedName>
    <definedName name="gsfimp" localSheetId="28">#REF!</definedName>
    <definedName name="gsfimp" localSheetId="30">#REF!</definedName>
    <definedName name="gsfimp" localSheetId="31">#REF!</definedName>
    <definedName name="gsfimp">#REF!</definedName>
    <definedName name="gsfimpcountries" localSheetId="9">#REF!</definedName>
    <definedName name="gsfimpcountries" localSheetId="26">#REF!</definedName>
    <definedName name="gsfimpcountries" localSheetId="27">#REF!</definedName>
    <definedName name="gsfimpcountries" localSheetId="28">#REF!</definedName>
    <definedName name="gsfimpcountries" localSheetId="30">#REF!</definedName>
    <definedName name="gsfimpcountries" localSheetId="31">#REF!</definedName>
    <definedName name="gsfimpcountries">#REF!</definedName>
    <definedName name="gsfimpquarters" localSheetId="9">#REF!</definedName>
    <definedName name="gsfimpquarters" localSheetId="26">#REF!</definedName>
    <definedName name="gsfimpquarters" localSheetId="27">#REF!</definedName>
    <definedName name="gsfimpquarters" localSheetId="28">#REF!</definedName>
    <definedName name="gsfimpquarters" localSheetId="30">#REF!</definedName>
    <definedName name="gsfimpquarters" localSheetId="31">#REF!</definedName>
    <definedName name="gsfimpquarters">#REF!</definedName>
    <definedName name="heading_A" localSheetId="9">#REF!</definedName>
    <definedName name="heading_A" localSheetId="26">#REF!</definedName>
    <definedName name="heading_A" localSheetId="27">#REF!</definedName>
    <definedName name="heading_A" localSheetId="28">#REF!</definedName>
    <definedName name="heading_A" localSheetId="30">#REF!</definedName>
    <definedName name="heading_A" localSheetId="31">#REF!</definedName>
    <definedName name="heading_A">#REF!</definedName>
    <definedName name="headings_current_partB" localSheetId="9">#REF!</definedName>
    <definedName name="headings_current_partB" localSheetId="26">#REF!</definedName>
    <definedName name="headings_current_partB" localSheetId="27">#REF!</definedName>
    <definedName name="headings_current_partB" localSheetId="28">#REF!</definedName>
    <definedName name="headings_current_partB" localSheetId="30">#REF!</definedName>
    <definedName name="headings_current_partB" localSheetId="31">#REF!</definedName>
    <definedName name="headings_current_partB">#REF!</definedName>
    <definedName name="yearly">[10]data_sheet!$D$10:$DV$177</definedName>
    <definedName name="international_fund_for_Ireland" localSheetId="9">#REF!</definedName>
    <definedName name="international_fund_for_Ireland" localSheetId="26">#REF!</definedName>
    <definedName name="international_fund_for_Ireland" localSheetId="27">#REF!</definedName>
    <definedName name="international_fund_for_Ireland" localSheetId="28">#REF!</definedName>
    <definedName name="international_fund_for_Ireland" localSheetId="30">#REF!</definedName>
    <definedName name="international_fund_for_Ireland" localSheetId="31">#REF!</definedName>
    <definedName name="international_fund_for_Ireland">#REF!</definedName>
    <definedName name="JR_PAGE_ANCHOR_0_1" localSheetId="9">'[8]14 pav.'!#REF!</definedName>
    <definedName name="JR_PAGE_ANCHOR_0_1" localSheetId="26">'[8]14 pav.'!#REF!</definedName>
    <definedName name="JR_PAGE_ANCHOR_0_1" localSheetId="27">'[8]14 pav.'!#REF!</definedName>
    <definedName name="JR_PAGE_ANCHOR_0_1" localSheetId="28">'[8]14 pav.'!#REF!</definedName>
    <definedName name="JR_PAGE_ANCHOR_0_1" localSheetId="30">'[8]14 pav.'!#REF!</definedName>
    <definedName name="JR_PAGE_ANCHOR_0_1" localSheetId="31">'[8]14 pav.'!#REF!</definedName>
    <definedName name="JR_PAGE_ANCHOR_0_1">'[8]14 pav.'!#REF!</definedName>
    <definedName name="ko" localSheetId="9">Turinys!#REF!</definedName>
    <definedName name="ko" localSheetId="23">Turinys!#REF!</definedName>
    <definedName name="ko" localSheetId="3">[3]Turinys!#REF!</definedName>
    <definedName name="ko" localSheetId="26">Turinys!#REF!</definedName>
    <definedName name="ko" localSheetId="27">Turinys!#REF!</definedName>
    <definedName name="ko" localSheetId="28">Turinys!#REF!</definedName>
    <definedName name="ko" localSheetId="4">[3]Turinys!#REF!</definedName>
    <definedName name="ko" localSheetId="30">Turinys!#REF!</definedName>
    <definedName name="ko" localSheetId="31">Turinys!#REF!</definedName>
    <definedName name="ko" localSheetId="5">[3]Turinys!#REF!</definedName>
    <definedName name="ko" localSheetId="20">[4]Turinys!#REF!</definedName>
    <definedName name="ko" localSheetId="6">[3]Turinys!#REF!</definedName>
    <definedName name="ko" localSheetId="7">[3]Turinys!#REF!</definedName>
    <definedName name="ko" localSheetId="16">Turinys!#REF!</definedName>
    <definedName name="ko" localSheetId="8">[3]Turinys!#REF!</definedName>
    <definedName name="ko" localSheetId="17">Turinys!#REF!</definedName>
    <definedName name="ko">Turinys!#REF!</definedName>
    <definedName name="LANGUAGES" localSheetId="9">#REF!</definedName>
    <definedName name="LANGUAGES" localSheetId="26">#REF!</definedName>
    <definedName name="LANGUAGES" localSheetId="27">#REF!</definedName>
    <definedName name="LANGUAGES" localSheetId="28">#REF!</definedName>
    <definedName name="LANGUAGES" localSheetId="30">#REF!</definedName>
    <definedName name="LANGUAGES" localSheetId="31">#REF!</definedName>
    <definedName name="LANGUAGES">#REF!</definedName>
    <definedName name="lent" localSheetId="28">#REF!</definedName>
    <definedName name="lent">#REF!</definedName>
    <definedName name="naujas" localSheetId="9">[9]Turinys!#REF!</definedName>
    <definedName name="naujas" localSheetId="26">[9]Turinys!#REF!</definedName>
    <definedName name="naujas" localSheetId="27">[9]Turinys!#REF!</definedName>
    <definedName name="naujas" localSheetId="28">[9]Turinys!#REF!</definedName>
    <definedName name="naujas" localSheetId="30">[9]Turinys!#REF!</definedName>
    <definedName name="naujas" localSheetId="31">[9]Turinys!#REF!</definedName>
    <definedName name="naujas">[9]Turinys!#REF!</definedName>
    <definedName name="nlk" localSheetId="9">Turinys!#REF!</definedName>
    <definedName name="nlk" localSheetId="23">Turinys!#REF!</definedName>
    <definedName name="nlk" localSheetId="3">[3]Turinys!#REF!</definedName>
    <definedName name="nlk" localSheetId="26">Turinys!#REF!</definedName>
    <definedName name="nlk" localSheetId="27">Turinys!#REF!</definedName>
    <definedName name="nlk" localSheetId="28">Turinys!#REF!</definedName>
    <definedName name="nlk" localSheetId="4">[3]Turinys!#REF!</definedName>
    <definedName name="nlk" localSheetId="30">Turinys!#REF!</definedName>
    <definedName name="nlk" localSheetId="31">Turinys!#REF!</definedName>
    <definedName name="nlk" localSheetId="5">[3]Turinys!#REF!</definedName>
    <definedName name="nlk" localSheetId="20">[4]Turinys!#REF!</definedName>
    <definedName name="nlk" localSheetId="6">[3]Turinys!#REF!</definedName>
    <definedName name="nlk" localSheetId="7">[3]Turinys!#REF!</definedName>
    <definedName name="nlk" localSheetId="16">Turinys!#REF!</definedName>
    <definedName name="nlk" localSheetId="8">[3]Turinys!#REF!</definedName>
    <definedName name="nlk" localSheetId="17">Turinys!#REF!</definedName>
    <definedName name="nlk">Turinys!#REF!</definedName>
    <definedName name="nomenclature_FRENCH" localSheetId="9">#REF!</definedName>
    <definedName name="nomenclature_FRENCH" localSheetId="26">#REF!</definedName>
    <definedName name="nomenclature_FRENCH" localSheetId="27">#REF!</definedName>
    <definedName name="nomenclature_FRENCH" localSheetId="28">#REF!</definedName>
    <definedName name="nomenclature_FRENCH" localSheetId="30">#REF!</definedName>
    <definedName name="nomenclature_FRENCH" localSheetId="31">#REF!</definedName>
    <definedName name="nomenclature_FRENCH">#REF!</definedName>
    <definedName name="OLE_LINK1" localSheetId="29">'3 priedas. 1 lent.'!#REF!</definedName>
    <definedName name="OLE_LINK1" localSheetId="30">'3 priedas. 2 lent.'!#REF!</definedName>
    <definedName name="OLE_LINK1" localSheetId="31">'3 priedas. 3 lent.'!#REF!</definedName>
    <definedName name="OLE_LINK2" localSheetId="25">'2 priedas. 1 lent.'!$G$3</definedName>
    <definedName name="OLE_LINK2" localSheetId="26">'2 priedas. 2 lent.'!$G$3</definedName>
    <definedName name="OLE_LINK2" localSheetId="27">'2 priedas. 3 lent.'!$G$3</definedName>
    <definedName name="OLE_LINK2" localSheetId="28">'2 priedas. 4 lent.'!$G$3</definedName>
    <definedName name="pp" localSheetId="28">#REF!</definedName>
    <definedName name="pp">#REF!</definedName>
    <definedName name="qlookup" localSheetId="9">#REF!</definedName>
    <definedName name="qlookup" localSheetId="26">#REF!</definedName>
    <definedName name="qlookup" localSheetId="27">#REF!</definedName>
    <definedName name="qlookup" localSheetId="28">#REF!</definedName>
    <definedName name="qlookup" localSheetId="30">#REF!</definedName>
    <definedName name="qlookup" localSheetId="31">#REF!</definedName>
    <definedName name="qlookup">#REF!</definedName>
    <definedName name="ref_B1" localSheetId="9">#REF!</definedName>
    <definedName name="ref_B1" localSheetId="26">#REF!</definedName>
    <definedName name="ref_B1" localSheetId="27">#REF!</definedName>
    <definedName name="ref_B1" localSheetId="28">#REF!</definedName>
    <definedName name="ref_B1" localSheetId="30">#REF!</definedName>
    <definedName name="ref_B1" localSheetId="31">#REF!</definedName>
    <definedName name="ref_B1">#REF!</definedName>
    <definedName name="ref_Cohesion_Fund" localSheetId="9">#REF!</definedName>
    <definedName name="ref_Cohesion_Fund" localSheetId="26">#REF!</definedName>
    <definedName name="ref_Cohesion_Fund" localSheetId="27">#REF!</definedName>
    <definedName name="ref_Cohesion_Fund" localSheetId="28">#REF!</definedName>
    <definedName name="ref_Cohesion_Fund" localSheetId="30">#REF!</definedName>
    <definedName name="ref_Cohesion_Fund" localSheetId="31">#REF!</definedName>
    <definedName name="ref_Cohesion_Fund">#REF!</definedName>
    <definedName name="ref_Council" localSheetId="9">#REF!</definedName>
    <definedName name="ref_Council" localSheetId="26">#REF!</definedName>
    <definedName name="ref_Council" localSheetId="27">#REF!</definedName>
    <definedName name="ref_Council" localSheetId="28">#REF!</definedName>
    <definedName name="ref_Council" localSheetId="30">#REF!</definedName>
    <definedName name="ref_Council" localSheetId="31">#REF!</definedName>
    <definedName name="ref_Council">#REF!</definedName>
    <definedName name="ref_Court_Justice" localSheetId="9">#REF!</definedName>
    <definedName name="ref_Court_Justice" localSheetId="26">#REF!</definedName>
    <definedName name="ref_Court_Justice" localSheetId="27">#REF!</definedName>
    <definedName name="ref_Court_Justice" localSheetId="28">#REF!</definedName>
    <definedName name="ref_Court_Justice" localSheetId="30">#REF!</definedName>
    <definedName name="ref_Court_Justice" localSheetId="31">#REF!</definedName>
    <definedName name="ref_Court_Justice">#REF!</definedName>
    <definedName name="ref_DG_ADMIN_BXL" localSheetId="9">#REF!</definedName>
    <definedName name="ref_DG_ADMIN_BXL" localSheetId="26">#REF!</definedName>
    <definedName name="ref_DG_ADMIN_BXL" localSheetId="27">#REF!</definedName>
    <definedName name="ref_DG_ADMIN_BXL" localSheetId="28">#REF!</definedName>
    <definedName name="ref_DG_ADMIN_BXL" localSheetId="30">#REF!</definedName>
    <definedName name="ref_DG_ADMIN_BXL" localSheetId="31">#REF!</definedName>
    <definedName name="ref_DG_ADMIN_BXL">#REF!</definedName>
    <definedName name="ref_DG_ADMIN_LUX" localSheetId="9">#REF!</definedName>
    <definedName name="ref_DG_ADMIN_LUX" localSheetId="26">#REF!</definedName>
    <definedName name="ref_DG_ADMIN_LUX" localSheetId="27">#REF!</definedName>
    <definedName name="ref_DG_ADMIN_LUX" localSheetId="28">#REF!</definedName>
    <definedName name="ref_DG_ADMIN_LUX" localSheetId="30">#REF!</definedName>
    <definedName name="ref_DG_ADMIN_LUX" localSheetId="31">#REF!</definedName>
    <definedName name="ref_DG_ADMIN_LUX">#REF!</definedName>
    <definedName name="ref_DG_AGRI" localSheetId="9">#REF!</definedName>
    <definedName name="ref_DG_AGRI" localSheetId="26">#REF!</definedName>
    <definedName name="ref_DG_AGRI" localSheetId="27">#REF!</definedName>
    <definedName name="ref_DG_AGRI" localSheetId="28">#REF!</definedName>
    <definedName name="ref_DG_AGRI" localSheetId="30">#REF!</definedName>
    <definedName name="ref_DG_AGRI" localSheetId="31">#REF!</definedName>
    <definedName name="ref_DG_AGRI">#REF!</definedName>
    <definedName name="ref_DG_EAC" localSheetId="9">#REF!</definedName>
    <definedName name="ref_DG_EAC" localSheetId="26">#REF!</definedName>
    <definedName name="ref_DG_EAC" localSheetId="27">#REF!</definedName>
    <definedName name="ref_DG_EAC" localSheetId="28">#REF!</definedName>
    <definedName name="ref_DG_EAC" localSheetId="30">#REF!</definedName>
    <definedName name="ref_DG_EAC" localSheetId="31">#REF!</definedName>
    <definedName name="ref_DG_EAC">#REF!</definedName>
    <definedName name="ref_DG_ECFIN" localSheetId="9">#REF!</definedName>
    <definedName name="ref_DG_ECFIN" localSheetId="26">#REF!</definedName>
    <definedName name="ref_DG_ECFIN" localSheetId="27">#REF!</definedName>
    <definedName name="ref_DG_ECFIN" localSheetId="28">#REF!</definedName>
    <definedName name="ref_DG_ECFIN" localSheetId="30">#REF!</definedName>
    <definedName name="ref_DG_ECFIN" localSheetId="31">#REF!</definedName>
    <definedName name="ref_DG_ECFIN">#REF!</definedName>
    <definedName name="ref_DG_ENTR" localSheetId="9">#REF!</definedName>
    <definedName name="ref_DG_ENTR" localSheetId="26">#REF!</definedName>
    <definedName name="ref_DG_ENTR" localSheetId="27">#REF!</definedName>
    <definedName name="ref_DG_ENTR" localSheetId="28">#REF!</definedName>
    <definedName name="ref_DG_ENTR" localSheetId="30">#REF!</definedName>
    <definedName name="ref_DG_ENTR" localSheetId="31">#REF!</definedName>
    <definedName name="ref_DG_ENTR">#REF!</definedName>
    <definedName name="ref_DG_ENTR_Cenelex_berthon" localSheetId="9">#REF!</definedName>
    <definedName name="ref_DG_ENTR_Cenelex_berthon" localSheetId="26">#REF!</definedName>
    <definedName name="ref_DG_ENTR_Cenelex_berthon" localSheetId="27">#REF!</definedName>
    <definedName name="ref_DG_ENTR_Cenelex_berthon" localSheetId="28">#REF!</definedName>
    <definedName name="ref_DG_ENTR_Cenelex_berthon" localSheetId="30">#REF!</definedName>
    <definedName name="ref_DG_ENTR_Cenelex_berthon" localSheetId="31">#REF!</definedName>
    <definedName name="ref_DG_ENTR_Cenelex_berthon">#REF!</definedName>
    <definedName name="ref_DG_FISH" localSheetId="9">#REF!</definedName>
    <definedName name="ref_DG_FISH" localSheetId="26">#REF!</definedName>
    <definedName name="ref_DG_FISH" localSheetId="27">#REF!</definedName>
    <definedName name="ref_DG_FISH" localSheetId="28">#REF!</definedName>
    <definedName name="ref_DG_FISH" localSheetId="30">#REF!</definedName>
    <definedName name="ref_DG_FISH" localSheetId="31">#REF!</definedName>
    <definedName name="ref_DG_FISH">#REF!</definedName>
    <definedName name="ref_DG_INFSO" localSheetId="9">#REF!</definedName>
    <definedName name="ref_DG_INFSO" localSheetId="26">#REF!</definedName>
    <definedName name="ref_DG_INFSO" localSheetId="27">#REF!</definedName>
    <definedName name="ref_DG_INFSO" localSheetId="28">#REF!</definedName>
    <definedName name="ref_DG_INFSO" localSheetId="30">#REF!</definedName>
    <definedName name="ref_DG_INFSO" localSheetId="31">#REF!</definedName>
    <definedName name="ref_DG_INFSO">#REF!</definedName>
    <definedName name="ref_DG_Relex" localSheetId="9">#REF!</definedName>
    <definedName name="ref_DG_Relex" localSheetId="26">#REF!</definedName>
    <definedName name="ref_DG_Relex" localSheetId="27">#REF!</definedName>
    <definedName name="ref_DG_Relex" localSheetId="28">#REF!</definedName>
    <definedName name="ref_DG_Relex" localSheetId="30">#REF!</definedName>
    <definedName name="ref_DG_Relex" localSheetId="31">#REF!</definedName>
    <definedName name="ref_DG_Relex">#REF!</definedName>
    <definedName name="ref_DG_RTD" localSheetId="9">#REF!</definedName>
    <definedName name="ref_DG_RTD" localSheetId="26">#REF!</definedName>
    <definedName name="ref_DG_RTD" localSheetId="27">#REF!</definedName>
    <definedName name="ref_DG_RTD" localSheetId="28">#REF!</definedName>
    <definedName name="ref_DG_RTD" localSheetId="30">#REF!</definedName>
    <definedName name="ref_DG_RTD" localSheetId="31">#REF!</definedName>
    <definedName name="ref_DG_RTD">#REF!</definedName>
    <definedName name="ref_DG_TREN" localSheetId="9">#REF!</definedName>
    <definedName name="ref_DG_TREN" localSheetId="26">#REF!</definedName>
    <definedName name="ref_DG_TREN" localSheetId="27">#REF!</definedName>
    <definedName name="ref_DG_TREN" localSheetId="28">#REF!</definedName>
    <definedName name="ref_DG_TREN" localSheetId="30">#REF!</definedName>
    <definedName name="ref_DG_TREN" localSheetId="31">#REF!</definedName>
    <definedName name="ref_DG_TREN">#REF!</definedName>
    <definedName name="ref_dubus" localSheetId="9">#REF!</definedName>
    <definedName name="ref_dubus" localSheetId="26">#REF!</definedName>
    <definedName name="ref_dubus" localSheetId="27">#REF!</definedName>
    <definedName name="ref_dubus" localSheetId="28">#REF!</definedName>
    <definedName name="ref_dubus" localSheetId="30">#REF!</definedName>
    <definedName name="ref_dubus" localSheetId="31">#REF!</definedName>
    <definedName name="ref_dubus">#REF!</definedName>
    <definedName name="ref_Eur_Parlament" localSheetId="9">#REF!</definedName>
    <definedName name="ref_Eur_Parlament" localSheetId="26">#REF!</definedName>
    <definedName name="ref_Eur_Parlament" localSheetId="27">#REF!</definedName>
    <definedName name="ref_Eur_Parlament" localSheetId="28">#REF!</definedName>
    <definedName name="ref_Eur_Parlament" localSheetId="30">#REF!</definedName>
    <definedName name="ref_Eur_Parlament" localSheetId="31">#REF!</definedName>
    <definedName name="ref_Eur_Parlament">#REF!</definedName>
    <definedName name="ref_JRC_ISPRA" localSheetId="9">#REF!</definedName>
    <definedName name="ref_JRC_ISPRA" localSheetId="26">#REF!</definedName>
    <definedName name="ref_JRC_ISPRA" localSheetId="27">#REF!</definedName>
    <definedName name="ref_JRC_ISPRA" localSheetId="28">#REF!</definedName>
    <definedName name="ref_JRC_ISPRA" localSheetId="30">#REF!</definedName>
    <definedName name="ref_JRC_ISPRA" localSheetId="31">#REF!</definedName>
    <definedName name="ref_JRC_ISPRA">#REF!</definedName>
    <definedName name="ref_OPOCE" localSheetId="9">#REF!</definedName>
    <definedName name="ref_OPOCE" localSheetId="26">#REF!</definedName>
    <definedName name="ref_OPOCE" localSheetId="27">#REF!</definedName>
    <definedName name="ref_OPOCE" localSheetId="28">#REF!</definedName>
    <definedName name="ref_OPOCE" localSheetId="30">#REF!</definedName>
    <definedName name="ref_OPOCE" localSheetId="31">#REF!</definedName>
    <definedName name="ref_OPOCE">#REF!</definedName>
    <definedName name="ref_structural_funds" localSheetId="9">#REF!</definedName>
    <definedName name="ref_structural_funds" localSheetId="26">#REF!</definedName>
    <definedName name="ref_structural_funds" localSheetId="27">#REF!</definedName>
    <definedName name="ref_structural_funds" localSheetId="28">#REF!</definedName>
    <definedName name="ref_structural_funds" localSheetId="30">#REF!</definedName>
    <definedName name="ref_structural_funds" localSheetId="31">#REF!</definedName>
    <definedName name="ref_structural_funds">#REF!</definedName>
    <definedName name="ref_TOTAL_RTD" localSheetId="9">#REF!</definedName>
    <definedName name="ref_TOTAL_RTD" localSheetId="26">#REF!</definedName>
    <definedName name="ref_TOTAL_RTD" localSheetId="27">#REF!</definedName>
    <definedName name="ref_TOTAL_RTD" localSheetId="28">#REF!</definedName>
    <definedName name="ref_TOTAL_RTD" localSheetId="30">#REF!</definedName>
    <definedName name="ref_TOTAL_RTD" localSheetId="31">#REF!</definedName>
    <definedName name="ref_TOTAL_RTD">#REF!</definedName>
    <definedName name="sfarewr" localSheetId="28">#REF!</definedName>
    <definedName name="sfarewr">#REF!</definedName>
    <definedName name="snsaexp">'[7]NSA Services Exports'!$A$4:$S$500</definedName>
    <definedName name="snsaexpcountries">'[7]NSA Services Exports'!$A$4:$S$4</definedName>
    <definedName name="snsaexpquarters">'[7]NSA Services Exports'!$A$4:$A$500</definedName>
    <definedName name="snsaimp">'[7]NSA Services Imports'!$A$4:$S$500</definedName>
    <definedName name="snsaimpcountries">'[7]NSA Services Imports'!$A$4:$S$4</definedName>
    <definedName name="snsaimpquarters">'[7]NSA Services Imports'!$A$4:$A$500</definedName>
    <definedName name="ssfexp" localSheetId="9">#REF!</definedName>
    <definedName name="ssfexp" localSheetId="26">#REF!</definedName>
    <definedName name="ssfexp" localSheetId="27">#REF!</definedName>
    <definedName name="ssfexp" localSheetId="28">#REF!</definedName>
    <definedName name="ssfexp" localSheetId="30">#REF!</definedName>
    <definedName name="ssfexp" localSheetId="31">#REF!</definedName>
    <definedName name="ssfexp">#REF!</definedName>
    <definedName name="ssfexpcountries" localSheetId="9">#REF!</definedName>
    <definedName name="ssfexpcountries" localSheetId="26">#REF!</definedName>
    <definedName name="ssfexpcountries" localSheetId="27">#REF!</definedName>
    <definedName name="ssfexpcountries" localSheetId="28">#REF!</definedName>
    <definedName name="ssfexpcountries" localSheetId="30">#REF!</definedName>
    <definedName name="ssfexpcountries" localSheetId="31">#REF!</definedName>
    <definedName name="ssfexpcountries">#REF!</definedName>
    <definedName name="ssfexpquarters" localSheetId="9">#REF!</definedName>
    <definedName name="ssfexpquarters" localSheetId="26">#REF!</definedName>
    <definedName name="ssfexpquarters" localSheetId="27">#REF!</definedName>
    <definedName name="ssfexpquarters" localSheetId="28">#REF!</definedName>
    <definedName name="ssfexpquarters" localSheetId="30">#REF!</definedName>
    <definedName name="ssfexpquarters" localSheetId="31">#REF!</definedName>
    <definedName name="ssfexpquarters">#REF!</definedName>
    <definedName name="ssfimp" localSheetId="9">#REF!</definedName>
    <definedName name="ssfimp" localSheetId="26">#REF!</definedName>
    <definedName name="ssfimp" localSheetId="27">#REF!</definedName>
    <definedName name="ssfimp" localSheetId="28">#REF!</definedName>
    <definedName name="ssfimp" localSheetId="30">#REF!</definedName>
    <definedName name="ssfimp" localSheetId="31">#REF!</definedName>
    <definedName name="ssfimp">#REF!</definedName>
    <definedName name="ssfimpcountries" localSheetId="9">#REF!</definedName>
    <definedName name="ssfimpcountries" localSheetId="26">#REF!</definedName>
    <definedName name="ssfimpcountries" localSheetId="27">#REF!</definedName>
    <definedName name="ssfimpcountries" localSheetId="28">#REF!</definedName>
    <definedName name="ssfimpcountries" localSheetId="30">#REF!</definedName>
    <definedName name="ssfimpcountries" localSheetId="31">#REF!</definedName>
    <definedName name="ssfimpcountries">#REF!</definedName>
    <definedName name="ssfimpquarters" localSheetId="9">#REF!</definedName>
    <definedName name="ssfimpquarters" localSheetId="26">#REF!</definedName>
    <definedName name="ssfimpquarters" localSheetId="27">#REF!</definedName>
    <definedName name="ssfimpquarters" localSheetId="28">#REF!</definedName>
    <definedName name="ssfimpquarters" localSheetId="30">#REF!</definedName>
    <definedName name="ssfimpquarters" localSheetId="31">#REF!</definedName>
    <definedName name="ssfimpquarters">#REF!</definedName>
    <definedName name="xx" localSheetId="9">[1]Turinys!#REF!</definedName>
    <definedName name="xx" localSheetId="23">Turinys!#REF!</definedName>
    <definedName name="xx" localSheetId="24">[2]Turinys!#REF!</definedName>
    <definedName name="xx" localSheetId="3">[3]Turinys!#REF!</definedName>
    <definedName name="xx" localSheetId="13">[1]Turinys!#REF!</definedName>
    <definedName name="xx" localSheetId="26">Turinys!#REF!</definedName>
    <definedName name="xx" localSheetId="27">Turinys!#REF!</definedName>
    <definedName name="xx" localSheetId="28">Turinys!#REF!</definedName>
    <definedName name="xx" localSheetId="4">[3]Turinys!#REF!</definedName>
    <definedName name="xx" localSheetId="19">[1]Turinys!#REF!</definedName>
    <definedName name="xx" localSheetId="29">Turinys!#REF!</definedName>
    <definedName name="xx" localSheetId="30">Turinys!#REF!</definedName>
    <definedName name="xx" localSheetId="31">Turinys!#REF!</definedName>
    <definedName name="xx" localSheetId="5">[3]Turinys!#REF!</definedName>
    <definedName name="xx" localSheetId="20">[1]Turinys!#REF!</definedName>
    <definedName name="xx" localSheetId="6">[3]Turinys!#REF!</definedName>
    <definedName name="xx" localSheetId="7">[3]Turinys!#REF!</definedName>
    <definedName name="xx" localSheetId="8">[3]Turinys!#REF!</definedName>
    <definedName name="xx" localSheetId="17">Turinys!#REF!</definedName>
    <definedName name="xx">Turinys!#REF!</definedName>
    <definedName name="xxx" localSheetId="26">#REF!</definedName>
    <definedName name="xxx" localSheetId="27">#REF!</definedName>
    <definedName name="xxx" localSheetId="28">#REF!</definedName>
    <definedName name="xxx">#REF!</definedName>
    <definedName name="xxxx" localSheetId="28">#REF!</definedName>
    <definedName name="xxxx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B10" i="4"/>
  <c r="B9" i="4"/>
  <c r="B43" i="4" l="1"/>
  <c r="B41" i="4" l="1"/>
  <c r="B40" i="4"/>
  <c r="B42" i="4"/>
  <c r="B46" i="4" l="1"/>
  <c r="B45" i="4"/>
  <c r="B44" i="4"/>
  <c r="B24" i="4" l="1"/>
  <c r="B36" i="4"/>
  <c r="B35" i="4"/>
  <c r="B34" i="4"/>
  <c r="B33" i="4"/>
  <c r="B32" i="4"/>
  <c r="B31" i="4"/>
  <c r="B30" i="4"/>
  <c r="B29" i="4"/>
  <c r="B28" i="4"/>
  <c r="B27" i="4"/>
  <c r="B26" i="4"/>
  <c r="B25" i="4"/>
  <c r="B23" i="4"/>
  <c r="B22" i="4"/>
  <c r="B18" i="4"/>
  <c r="K8" i="133" l="1"/>
  <c r="C8" i="133"/>
  <c r="J8" i="133" s="1"/>
  <c r="K7" i="133"/>
  <c r="I7" i="133"/>
  <c r="H7" i="133"/>
  <c r="G7" i="133" s="1"/>
  <c r="E7" i="133"/>
  <c r="F7" i="133" s="1"/>
  <c r="D7" i="133"/>
  <c r="K6" i="133"/>
  <c r="I6" i="133"/>
  <c r="H6" i="133"/>
  <c r="G6" i="133" s="1"/>
  <c r="E6" i="133"/>
  <c r="F6" i="133" s="1"/>
  <c r="D6" i="133"/>
  <c r="K5" i="133"/>
  <c r="I5" i="133"/>
  <c r="C5" i="133"/>
  <c r="J5" i="133" s="1"/>
  <c r="K4" i="133"/>
  <c r="I4" i="133"/>
  <c r="H4" i="133"/>
  <c r="G4" i="133"/>
  <c r="E4" i="133"/>
  <c r="F4" i="133" s="1"/>
  <c r="D4" i="133"/>
  <c r="K3" i="133"/>
  <c r="I3" i="133"/>
  <c r="H3" i="133"/>
  <c r="G3" i="133" s="1"/>
  <c r="E3" i="133"/>
  <c r="F3" i="133" s="1"/>
  <c r="D3" i="133"/>
  <c r="K2" i="133"/>
  <c r="I2" i="133"/>
  <c r="C2" i="133"/>
  <c r="J2" i="133" s="1"/>
  <c r="J7" i="133" l="1"/>
  <c r="J6" i="133"/>
  <c r="J4" i="133"/>
  <c r="J3" i="133"/>
</calcChain>
</file>

<file path=xl/sharedStrings.xml><?xml version="1.0" encoding="utf-8"?>
<sst xmlns="http://schemas.openxmlformats.org/spreadsheetml/2006/main" count="626" uniqueCount="340">
  <si>
    <t>↖ atgal į turinį</t>
  </si>
  <si>
    <t>–0,4</t>
  </si>
  <si>
    <t>2020P</t>
  </si>
  <si>
    <t>Rodiklis</t>
  </si>
  <si>
    <t>–0,1</t>
  </si>
  <si>
    <t>PAGRINDINIAI RODIKLIAI</t>
  </si>
  <si>
    <t>Reikšmė</t>
  </si>
  <si>
    <t>NAUDINGI ● VERTINAMI ● ATPAŽĮSTAMI</t>
  </si>
  <si>
    <t>80 proc.</t>
  </si>
  <si>
    <t>60 proc.</t>
  </si>
  <si>
    <t>40 proc.</t>
  </si>
  <si>
    <t>–0,5</t>
  </si>
  <si>
    <t>2019 P</t>
  </si>
  <si>
    <t>2020 P</t>
  </si>
  <si>
    <t>Mokestinės pajamos</t>
  </si>
  <si>
    <t>Grynosios socialinės įmokos</t>
  </si>
  <si>
    <t>Nemokestinės pajamos</t>
  </si>
  <si>
    <t>Kompensacija dirbantiesiems</t>
  </si>
  <si>
    <t>Socialinės išmokos iš viso</t>
  </si>
  <si>
    <t>Kapitalo išlaidos</t>
  </si>
  <si>
    <t>Pabaigos taškai</t>
  </si>
  <si>
    <t>Tušti</t>
  </si>
  <si>
    <t>Komuliatyvi suma</t>
  </si>
  <si>
    <t>Koordinatės etiketėms</t>
  </si>
  <si>
    <t>Etikečių reikšmės</t>
  </si>
  <si>
    <t>Valstybės biudžeto deficitas grynųjų pinigų principu</t>
  </si>
  <si>
    <t>PDP korekcija</t>
  </si>
  <si>
    <t>IFI</t>
  </si>
  <si>
    <t>FM</t>
  </si>
  <si>
    <t>Įmoka į ES biudžetą</t>
  </si>
  <si>
    <t>Šaltinis – Finansų ministerija, fiskalinės institucijos skaičiavimai</t>
  </si>
  <si>
    <t>Fiskalinės drausmės taisyklės</t>
  </si>
  <si>
    <t>Perteklinio VS taisyklė</t>
  </si>
  <si>
    <t>P</t>
  </si>
  <si>
    <t>VS išlaidų augimo ribojimo taisyklė</t>
  </si>
  <si>
    <t>netaikoma</t>
  </si>
  <si>
    <t>O</t>
  </si>
  <si>
    <t>VS priskiriamų biudžetų taisyklės, iš jų:</t>
  </si>
  <si>
    <t xml:space="preserve">     Valstybinio socialinio draudimo fondo </t>
  </si>
  <si>
    <t>Šaltinis</t>
  </si>
  <si>
    <t>–0,7</t>
  </si>
  <si>
    <t>–0,2</t>
  </si>
  <si>
    <t>EK</t>
  </si>
  <si>
    <t>Akcizai</t>
  </si>
  <si>
    <t>Skirtumas</t>
  </si>
  <si>
    <t>3=2–1</t>
  </si>
  <si>
    <t>6=5–4</t>
  </si>
  <si>
    <t>VS balansas</t>
  </si>
  <si>
    <t>Šaltinis – Finansų ministerija (FM), fiskalinės institucijos skaičiavimai (IFI)</t>
  </si>
  <si>
    <t>Nedarbo socialiniam draudimui</t>
  </si>
  <si>
    <t>Produkcijos atotrūkis</t>
  </si>
  <si>
    <t>Struktūrinis pirminis balansas</t>
  </si>
  <si>
    <t>Rodiklio pavadinimas</t>
  </si>
  <si>
    <t>1.</t>
  </si>
  <si>
    <t>2.</t>
  </si>
  <si>
    <t>Vienkartinės ir kitos laikinosios priemonės</t>
  </si>
  <si>
    <t>3.</t>
  </si>
  <si>
    <t>4.</t>
  </si>
  <si>
    <t>5.</t>
  </si>
  <si>
    <t>Struktūrinis VS balansas (1 – 2 – 4)</t>
  </si>
  <si>
    <t>–0,3</t>
  </si>
  <si>
    <t>6.</t>
  </si>
  <si>
    <t>7.</t>
  </si>
  <si>
    <t>8.</t>
  </si>
  <si>
    <t>–</t>
  </si>
  <si>
    <t>ESS 2010 kodas</t>
  </si>
  <si>
    <t>mln. EUR</t>
  </si>
  <si>
    <t>Pajamos iš viso</t>
  </si>
  <si>
    <t>OTR</t>
  </si>
  <si>
    <t>Gamybos ir importo mokesčiai, iš jų:</t>
  </si>
  <si>
    <t>D2</t>
  </si>
  <si>
    <t>D211</t>
  </si>
  <si>
    <t xml:space="preserve"> - Kiti gamybos mokesčiai (nekilnojamo turto, indėlių ir investicijų draudimo ir kt.)</t>
  </si>
  <si>
    <t>D29</t>
  </si>
  <si>
    <t>Einamieji pajamų, turto ir kiti mokesčiai, iš jų:</t>
  </si>
  <si>
    <t>D5</t>
  </si>
  <si>
    <t>D51A</t>
  </si>
  <si>
    <t>D51B</t>
  </si>
  <si>
    <t>Kapitalo mokesčiai</t>
  </si>
  <si>
    <t>D91</t>
  </si>
  <si>
    <t>D61</t>
  </si>
  <si>
    <t>Faktinės darbdavių socialinės įmokos</t>
  </si>
  <si>
    <t>D611</t>
  </si>
  <si>
    <t>Sąlyginės darbdavių socialinės įmokos</t>
  </si>
  <si>
    <t>D612</t>
  </si>
  <si>
    <t xml:space="preserve">Faktinės namų ūkių socialinės įmokos </t>
  </si>
  <si>
    <t>D613</t>
  </si>
  <si>
    <t>Rinkos produkcija, produkcija savo galutiniam vartojimui ir kita ne rinkos produkcija</t>
  </si>
  <si>
    <t>P1O</t>
  </si>
  <si>
    <t>Nuosavybės pajamos (gaunamos), iš jų:</t>
  </si>
  <si>
    <t>D4</t>
  </si>
  <si>
    <t>D41</t>
  </si>
  <si>
    <t>D421</t>
  </si>
  <si>
    <t xml:space="preserve">Kiti einamieji ir kapitalo pervedimai (gaunami), iš jų:  </t>
  </si>
  <si>
    <t>Išlaidos iš viso</t>
  </si>
  <si>
    <t>Einamosios išlaidos</t>
  </si>
  <si>
    <t>D1</t>
  </si>
  <si>
    <t>Tarpinis vartojimas</t>
  </si>
  <si>
    <t>P2</t>
  </si>
  <si>
    <t>Mokesčiai</t>
  </si>
  <si>
    <t>D29+D5</t>
  </si>
  <si>
    <t>Subsidijos</t>
  </si>
  <si>
    <t>Nuosavybės pajamos (mokamos), iš jų:</t>
  </si>
  <si>
    <t>D6M</t>
  </si>
  <si>
    <t>Socialinės išmokos, išskyrus socialinius pervedimus natūra, iš jų:</t>
  </si>
  <si>
    <t>D62</t>
  </si>
  <si>
    <t xml:space="preserve">Socialiniai pervedimai natūra </t>
  </si>
  <si>
    <t>D632</t>
  </si>
  <si>
    <t>Kiti einamieji pervedimai (mokami), iš jų:</t>
  </si>
  <si>
    <t>D7</t>
  </si>
  <si>
    <t>PVM ir BNP nuosavi ištekliai, mokami į ES biudžetą</t>
  </si>
  <si>
    <t>D76</t>
  </si>
  <si>
    <t>Kapitalo pervedimai (mokami)</t>
  </si>
  <si>
    <t xml:space="preserve">D9 </t>
  </si>
  <si>
    <t>Bendrojo kapitalo formavimas ir nesukurto nefinansinio turto įsigijimai atėmus pardavimus / perleidimus</t>
  </si>
  <si>
    <t>B9</t>
  </si>
  <si>
    <t>–0,8</t>
  </si>
  <si>
    <t>–1,0</t>
  </si>
  <si>
    <t>–1,4</t>
  </si>
  <si>
    <t>Grynasis skolinimas (+) / grynasis skolinimasis (–)</t>
  </si>
  <si>
    <t>PRIEDAI</t>
  </si>
  <si>
    <t>Išlaidos</t>
  </si>
  <si>
    <t>proc. BVP</t>
  </si>
  <si>
    <t>D214A+                 D2122C</t>
  </si>
  <si>
    <t>Kiti einamieji ir kapitalo pervedimai (gaunami), iš jų:</t>
  </si>
  <si>
    <t>D7+D9</t>
  </si>
  <si>
    <t>D3</t>
  </si>
  <si>
    <t>OP5ANP</t>
  </si>
  <si>
    <t>* Fiskalinės institucijos ir Finansų ministerijos duomenys gali nesutapti dėl apvalinimo</t>
  </si>
  <si>
    <t>Šaltinis – Finansų ministerija, Lietuvos statistikos departamentas, fiskalinės institucijos skaičiavimai</t>
  </si>
  <si>
    <t>Aukštyn&gt;0</t>
  </si>
  <si>
    <t>Aukštyn&lt;0</t>
  </si>
  <si>
    <t>Žemyn&gt;0</t>
  </si>
  <si>
    <t>Žemyn&lt;0</t>
  </si>
  <si>
    <t>Kitų centrinės valdžios vienetų perviršis</t>
  </si>
  <si>
    <t>Centrinės valdžios deficitas</t>
  </si>
  <si>
    <t>Vietos valdžios perviršis</t>
  </si>
  <si>
    <t>Socialinės apsaugos fondų perviršis</t>
  </si>
  <si>
    <t>Valdžios sektoriaus perviršis</t>
  </si>
  <si>
    <r>
      <t xml:space="preserve">Ekonomika auga sparčiau nei potencialas, susiformavęs teigiamas </t>
    </r>
    <r>
      <rPr>
        <b/>
        <sz val="11"/>
        <color theme="1"/>
        <rFont val="Arial"/>
        <family val="2"/>
        <charset val="186"/>
        <scheme val="minor"/>
      </rPr>
      <t>produkcijos atotrūkis</t>
    </r>
    <r>
      <rPr>
        <sz val="11"/>
        <color theme="1"/>
        <rFont val="Arial"/>
        <family val="2"/>
        <scheme val="minor"/>
      </rPr>
      <t>,</t>
    </r>
  </si>
  <si>
    <r>
      <rPr>
        <b/>
        <sz val="11"/>
        <color theme="1"/>
        <rFont val="Arial"/>
        <family val="2"/>
        <charset val="186"/>
        <scheme val="minor"/>
      </rPr>
      <t>nominali valdžios sektoriaus skola</t>
    </r>
    <r>
      <rPr>
        <sz val="11"/>
        <color theme="1"/>
        <rFont val="Arial"/>
        <family val="2"/>
        <charset val="186"/>
        <scheme val="minor"/>
      </rPr>
      <t xml:space="preserve"> atitinkamai didėja.</t>
    </r>
  </si>
  <si>
    <r>
      <t xml:space="preserve">todėl </t>
    </r>
    <r>
      <rPr>
        <b/>
        <sz val="11"/>
        <color theme="1"/>
        <rFont val="Arial"/>
        <family val="2"/>
        <charset val="186"/>
        <scheme val="minor"/>
      </rPr>
      <t xml:space="preserve">skolos ir BVP </t>
    </r>
    <r>
      <rPr>
        <sz val="11"/>
        <color theme="1"/>
        <rFont val="Arial"/>
        <family val="2"/>
        <scheme val="minor"/>
      </rPr>
      <t>santykis išlieka stabilus.</t>
    </r>
  </si>
  <si>
    <t>Ataskaitos "2020 METŲ VALDŽIOS SEKTORIAUS FINANSINIŲ RODIKLIŲ VERTINIMAS" lentelės ir paveikslai</t>
  </si>
  <si>
    <t>FISKALINĖS DRAUSMĖS TAISYKLIŲ LAIKYMASIS 2019 METAIS</t>
  </si>
  <si>
    <t>2020 METŲ VALDŽIOS SEKTORIAUS BIUDŽETŲ PROJEKTŲ RODIKLIŲ VERTINIMAS</t>
  </si>
  <si>
    <t>Skolos grąžinimas</t>
  </si>
  <si>
    <t>Valstybės biudžeto deficitas ir srautai</t>
  </si>
  <si>
    <t>Išankstinis kaupimas euroobligacijų emisijos išpirkimui</t>
  </si>
  <si>
    <t>Lėšos, skirtos perskolinti kitiems subjektams ir arbitražo ir teismų sprendimams</t>
  </si>
  <si>
    <t xml:space="preserve">Skolintų lėšų likutis metų pradžioje ir grįžtančios perskolintos lėšos </t>
  </si>
  <si>
    <t>Skolinimosi poreikis</t>
  </si>
  <si>
    <t>Finansavimo poreikis</t>
  </si>
  <si>
    <t>Šaltinis – Finansų ministerija</t>
  </si>
  <si>
    <t>Valstybės biudžeto balansas</t>
  </si>
  <si>
    <t>SODROS ir PSDF rezervai</t>
  </si>
  <si>
    <t>* su ES ir kitos tarptautinės paramos lėšomis</t>
  </si>
  <si>
    <t>Produkcijos atotrūkis nuo potencialaus BVP, proc.</t>
  </si>
  <si>
    <t>Struktūrinis VS balansas</t>
  </si>
  <si>
    <t>–0,9</t>
  </si>
  <si>
    <t>Lankstumo išlyga dėl struktūrinių reformų</t>
  </si>
  <si>
    <t>Struktūrinis VS balansas įvertinus struktūrines reformas</t>
  </si>
  <si>
    <t>–0,0</t>
  </si>
  <si>
    <r>
      <t>Ex-ante</t>
    </r>
    <r>
      <rPr>
        <sz val="11"/>
        <color rgb="FF000000"/>
        <rFont val="Arial"/>
        <family val="2"/>
        <charset val="186"/>
        <scheme val="major"/>
      </rPr>
      <t xml:space="preserve">, pagal 2019 m. VS biudžetų projektus, proc. BVP </t>
    </r>
  </si>
  <si>
    <r>
      <t>Interim</t>
    </r>
    <r>
      <rPr>
        <sz val="11"/>
        <color rgb="FF000000"/>
        <rFont val="Arial"/>
        <family val="2"/>
        <charset val="186"/>
        <scheme val="major"/>
      </rPr>
      <t>, pagal 2020 m. VS biudžetų projektus, proc. BVP</t>
    </r>
  </si>
  <si>
    <t>Bendro plano vykdymas</t>
  </si>
  <si>
    <t>GPM</t>
  </si>
  <si>
    <t>PM</t>
  </si>
  <si>
    <t>PVM</t>
  </si>
  <si>
    <t>Dividendai ir valstybės įmonių pelno įmokos</t>
  </si>
  <si>
    <t>Mokesčiai už aplinkos teršimą</t>
  </si>
  <si>
    <t>Tarptautinės prekybos ir sandorių mokesčiai</t>
  </si>
  <si>
    <t>Kitos neišvardytos pajamos</t>
  </si>
  <si>
    <t>Žemės realizavimo pajamos</t>
  </si>
  <si>
    <t>Kitas materialusis ir nematerialusis turtas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</si>
  <si>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</si>
  <si>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</si>
  <si>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</si>
  <si>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</si>
  <si>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</si>
  <si>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</si>
  <si>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</si>
  <si>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</si>
  <si>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</si>
  <si>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SODROS pajamų vykdymas</t>
  </si>
  <si>
    <t>SODROS pajamų planas</t>
  </si>
  <si>
    <t>Kumuliatyvus SODROS įmokų vykdymas</t>
  </si>
  <si>
    <t>Šaltinis – www.sodra.lt, fiskalinės institucijos skaičiavimai</t>
  </si>
  <si>
    <t>2019 m. SODROS išlaidų vykdymas</t>
  </si>
  <si>
    <t>2019 m. SODROS išlaidų planas</t>
  </si>
  <si>
    <t>Kumuliatyvus SODROS išlaidų vykdymas</t>
  </si>
  <si>
    <t>Pensijų draudimui</t>
  </si>
  <si>
    <t>Ligos ir motinystės (tėvystės) draudimui</t>
  </si>
  <si>
    <t>Veiklos sąnaudos</t>
  </si>
  <si>
    <t>Kiti gamybos mokesčiai (nekilnojamo turto, indėlių ir investicijų draudimo ir kt.) (0,6% BVP)</t>
  </si>
  <si>
    <t xml:space="preserve">Akcizai </t>
  </si>
  <si>
    <t>Einamieji pajamų, turto ir kiti mokesčiai</t>
  </si>
  <si>
    <t>Kitos (0,6% BVP)</t>
  </si>
  <si>
    <t>Gauta ES, EEE ir Norvegijos parama</t>
  </si>
  <si>
    <t>Kita socialinė parama pinigais ir įmokos už apdraustuosius</t>
  </si>
  <si>
    <t>Prekės ir paslaugos</t>
  </si>
  <si>
    <t>Kitos</t>
  </si>
  <si>
    <t>Pensijų draudimas</t>
  </si>
  <si>
    <t>Ligos ir motinystės (tėvystės) draudimas</t>
  </si>
  <si>
    <t>Šaltinis – fiskalinė institucija</t>
  </si>
  <si>
    <t>Pajamos</t>
  </si>
  <si>
    <t>mln. EUR</t>
  </si>
  <si>
    <t>–473,8</t>
  </si>
  <si>
    <t>–498,7</t>
  </si>
  <si>
    <t>–430,8</t>
  </si>
  <si>
    <t>–281,6</t>
  </si>
  <si>
    <t>Balansas</t>
  </si>
  <si>
    <t>–42,9</t>
  </si>
  <si>
    <t>–107,4</t>
  </si>
  <si>
    <t>–216,9</t>
  </si>
  <si>
    <t>–1,1</t>
  </si>
  <si>
    <r>
      <t xml:space="preserve">5 pav.     </t>
    </r>
    <r>
      <rPr>
        <sz val="11"/>
        <color theme="1"/>
        <rFont val="Arial"/>
        <family val="1"/>
        <charset val="186"/>
        <scheme val="major"/>
      </rPr>
      <t xml:space="preserve">Vyriausybės priemonių įtaka 2020 m. VS pajamoms ir išlaidoms, proc. BVP </t>
    </r>
  </si>
  <si>
    <t>2019N</t>
  </si>
  <si>
    <t>Struktūrinio pirminio balanso pokytis</t>
  </si>
  <si>
    <t>Šaltinis – Tarptautinio valiutos fondo WEO duomenų bazė, fiskalinės institucijos skaičiavimai</t>
  </si>
  <si>
    <t>FR</t>
  </si>
  <si>
    <t>SI</t>
  </si>
  <si>
    <t>LT, LV</t>
  </si>
  <si>
    <t>AT, DE
EE, FI
IE, NL
SK</t>
  </si>
  <si>
    <t>BE, CY
MT</t>
  </si>
  <si>
    <t>GR, PT</t>
  </si>
  <si>
    <t>ES, IT
LU</t>
  </si>
  <si>
    <t>Šaltinis – Europos Komisija</t>
  </si>
  <si>
    <t>VLT</t>
  </si>
  <si>
    <t>* Fiskalinės institucijos ir Finansų ministerijos duomenys dėl apvalinimo gali nesutapti su detalizuotais duomenimis</t>
  </si>
  <si>
    <t xml:space="preserve">Valdžios sektoriaus grynasis skolinimas (+) / skolinimasis (–) </t>
  </si>
  <si>
    <t>Produkcijos atotrūkis nuo potencialo, proc. pot. BVP</t>
  </si>
  <si>
    <t>Ciklinė biudžeto dedamoji (0,399 × 3 eil.), proc. pot. BVP</t>
  </si>
  <si>
    <t>Struktūrinio pirminio VS balanso pokytis, proc. p. pot. BVP</t>
  </si>
  <si>
    <t>Struktūrinis VS balansas įvertinus struktūrines reformas (5 + 7)</t>
  </si>
  <si>
    <t>–1,3</t>
  </si>
  <si>
    <t>Vietos valdžios subsektoriaus</t>
  </si>
  <si>
    <t>nevertinama</t>
  </si>
  <si>
    <t xml:space="preserve">     Privalomojo sveikatos draudimo fondo </t>
  </si>
  <si>
    <t>VS balansas FM</t>
  </si>
  <si>
    <t>VS balansas IFI</t>
  </si>
  <si>
    <t>Struktūrinis VS balansas FM</t>
  </si>
  <si>
    <t>Struktūrinis VS balansas IFI</t>
  </si>
  <si>
    <r>
      <rPr>
        <b/>
        <sz val="11"/>
        <rFont val="Arial"/>
        <family val="2"/>
        <charset val="186"/>
      </rPr>
      <t>12 pav.    </t>
    </r>
    <r>
      <rPr>
        <sz val="11"/>
        <rFont val="Arial"/>
        <family val="2"/>
        <charset val="186"/>
      </rPr>
      <t>Valstybės biudžeto* balansas ir finansiniai rezervai</t>
    </r>
  </si>
  <si>
    <t>2018 F</t>
  </si>
  <si>
    <t>2019 N</t>
  </si>
  <si>
    <t>Metinis pokytis, proc.</t>
  </si>
  <si>
    <t>- PVM</t>
  </si>
  <si>
    <t xml:space="preserve">- Akcizai </t>
  </si>
  <si>
    <t>- Darbo jėgos ir atlyginimo mokesčiai</t>
  </si>
  <si>
    <t>- Pelno mokestis</t>
  </si>
  <si>
    <t>- Palūkanos</t>
  </si>
  <si>
    <t>- Dividendai</t>
  </si>
  <si>
    <t>- Gauta ES, EEE ir Norvegijos parama</t>
  </si>
  <si>
    <t>557,7</t>
  </si>
  <si>
    <t>- Pensijų draudimas</t>
  </si>
  <si>
    <t>- Ligos ir motinystės ( tėvystės ) draudimas</t>
  </si>
  <si>
    <t>- Draudimas nuo nedarbo</t>
  </si>
  <si>
    <t>- Socialinė parama pinigais (VB+SB)</t>
  </si>
  <si>
    <t>- Valstybės biudžeto įmokos už apdraustuosius, draudžiamus valstybės lėšomis</t>
  </si>
  <si>
    <t>F – faktas, N – numatomas, P – prognozė</t>
  </si>
  <si>
    <t>Šaltinis – Lietuvos statistikos departamentas, fiskalinės institucijos skaičiavimai</t>
  </si>
  <si>
    <t>– PVM</t>
  </si>
  <si>
    <t xml:space="preserve">– Akcizai </t>
  </si>
  <si>
    <t>D214A+ D2122C</t>
  </si>
  <si>
    <t>– Kiti gamybos mokesčiai (nekilnojamo turto,</t>
  </si>
  <si>
    <t>indėlių ir investicijų draudimo ir kt.)</t>
  </si>
  <si>
    <t>– Darbo jėgos ir atlyginimo mokesčiai</t>
  </si>
  <si>
    <t>– Pelno mokestis</t>
  </si>
  <si>
    <t>Rinkos produkcija, produkcija savo galutiniam</t>
  </si>
  <si>
    <t>vartojimui ir kita ne rinkos produkcija</t>
  </si>
  <si>
    <t>– Palūkanos</t>
  </si>
  <si>
    <t>– Gauta ES, EEE ir Norvegijos parama</t>
  </si>
  <si>
    <t>– Pensijų draudimas</t>
  </si>
  <si>
    <t>– Valstybės biudžeto įmokos už apdraustuosius, draudžiamus valstybės lėšomis</t>
  </si>
  <si>
    <t>Bendrojo kapitalo formavimas ir nesukurto</t>
  </si>
  <si>
    <t>nefinansinio turto įsigijimai atėmus pardavimus / perleidimus</t>
  </si>
  <si>
    <r>
      <t>–</t>
    </r>
    <r>
      <rPr>
        <sz val="10"/>
        <color theme="1"/>
        <rFont val="Arial"/>
        <family val="2"/>
        <charset val="186"/>
        <scheme val="minor"/>
      </rPr>
      <t xml:space="preserve"> Dividendai</t>
    </r>
  </si>
  <si>
    <r>
      <t>–</t>
    </r>
    <r>
      <rPr>
        <sz val="10"/>
        <color theme="1"/>
        <rFont val="Arial"/>
        <family val="2"/>
        <charset val="186"/>
        <scheme val="minor"/>
      </rPr>
      <t xml:space="preserve"> Ligos ir motinystės ( tėvystės ) draudimas</t>
    </r>
  </si>
  <si>
    <r>
      <t>–</t>
    </r>
    <r>
      <rPr>
        <sz val="10"/>
        <color theme="1"/>
        <rFont val="Arial"/>
        <family val="2"/>
        <charset val="186"/>
        <scheme val="minor"/>
      </rPr>
      <t xml:space="preserve"> Draudimas nuo nedarbo</t>
    </r>
  </si>
  <si>
    <r>
      <t>–</t>
    </r>
    <r>
      <rPr>
        <sz val="10"/>
        <color theme="1"/>
        <rFont val="Arial"/>
        <family val="2"/>
        <charset val="186"/>
        <scheme val="minor"/>
      </rPr>
      <t xml:space="preserve"> Socialinė parama pinigais (VB+SB)</t>
    </r>
  </si>
  <si>
    <t>– Kiti gamybos mokesčiai (nekilnojamo turto, indėlių ir investicijų draudimo ir kt.)</t>
  </si>
  <si>
    <t>Šaltinis – Fiskalinės institucijos skaičiavimai</t>
  </si>
  <si>
    <r>
      <t>2019 N</t>
    </r>
    <r>
      <rPr>
        <vertAlign val="superscript"/>
        <sz val="10"/>
        <color rgb="FF000000"/>
        <rFont val="Arial"/>
        <family val="2"/>
        <charset val="186"/>
        <scheme val="minor"/>
      </rPr>
      <t>1</t>
    </r>
  </si>
  <si>
    <r>
      <t>2019 N</t>
    </r>
    <r>
      <rPr>
        <vertAlign val="superscript"/>
        <sz val="10"/>
        <color rgb="FF000000"/>
        <rFont val="Arial"/>
        <family val="2"/>
        <charset val="186"/>
        <scheme val="minor"/>
      </rPr>
      <t>2</t>
    </r>
  </si>
  <si>
    <t>PAJAMOS, IŠ VISO</t>
  </si>
  <si>
    <t>Kita</t>
  </si>
  <si>
    <t>NPD padinimas</t>
  </si>
  <si>
    <t>Akcizų didinimas alkoholio ir tabako produktams</t>
  </si>
  <si>
    <t>Transporto priemonių taršos mokesčio įvedimas</t>
  </si>
  <si>
    <t>Stambios prekybos mokesčio įvedimas</t>
  </si>
  <si>
    <t>Finansų rinkos dalyvių mokesčio įvedimas</t>
  </si>
  <si>
    <t>Nacionalinei kolektyvinei sutarčiai įgyvendinti skirtos lėšos</t>
  </si>
  <si>
    <t>Akcizai degalams didinmas ir šildymui panaikinimas</t>
  </si>
  <si>
    <t>Atlyginimo koef. komandiruočių kompensacijoms didinimas</t>
  </si>
  <si>
    <t>Mokesčių administravimo pagerinimas**</t>
  </si>
  <si>
    <t>„Sodros“ pervedamų įmokų į II PKS pakopą sustabdymas</t>
  </si>
  <si>
    <t>IŠLAIDOS, IŠ VISO</t>
  </si>
  <si>
    <t>Šalpos išmokų ir tikslinių kompensacijų didinimas</t>
  </si>
  <si>
    <t>MMA padidinimas</t>
  </si>
  <si>
    <t>Socialinių išmokų bazinių dydžių indeksavimas</t>
  </si>
  <si>
    <t>Įmokos už valstybės lėšomis draudžiamus asmenis</t>
  </si>
  <si>
    <t>Išmokos vaikams padidinimas nuo 50 iki 60 eurų</t>
  </si>
  <si>
    <t>Išlaidos darbo užmokesčiui*</t>
  </si>
  <si>
    <t>[1] Fiskalinės institucijos ir Finansų ministerijos duomenys gali nesutapti dėl apvalinimo</t>
  </si>
  <si>
    <t>** Einamaisiais metais keičiamas VS balansas</t>
  </si>
  <si>
    <t>** Savivaldybių 2020 m. biudžetai bus sudaromi 2020 m. I ketvirtį</t>
  </si>
  <si>
    <r>
      <rPr>
        <b/>
        <sz val="11"/>
        <rFont val="Arial"/>
        <family val="2"/>
        <charset val="186"/>
      </rPr>
      <t>10 pav.    </t>
    </r>
    <r>
      <rPr>
        <sz val="11"/>
        <rFont val="Arial"/>
        <family val="2"/>
        <charset val="186"/>
      </rPr>
      <t xml:space="preserve">2019–2020 m. planuojamas skolinimosi ir finansavimo skolintomis lėšomis poreikiai </t>
    </r>
  </si>
  <si>
    <t>Skolintų lėšų likutis, neatsižvelgus į lėšų kaupimą, metų pabaigoje</t>
  </si>
  <si>
    <r>
      <rPr>
        <b/>
        <sz val="11"/>
        <color theme="1"/>
        <rFont val="Arial"/>
        <family val="2"/>
        <charset val="186"/>
        <scheme val="minor"/>
      </rPr>
      <t xml:space="preserve">Valstybės biudžeto balansui* </t>
    </r>
    <r>
      <rPr>
        <sz val="11"/>
        <color theme="1"/>
        <rFont val="Arial"/>
        <family val="2"/>
        <charset val="186"/>
        <scheme val="minor"/>
      </rPr>
      <t>išliekant deficitiniam,</t>
    </r>
  </si>
  <si>
    <r>
      <t xml:space="preserve">Perfinansuojant kriziniu laikotarpiu išleistas obligacijų emisijas naujomis, </t>
    </r>
    <r>
      <rPr>
        <b/>
        <sz val="11"/>
        <color theme="1"/>
        <rFont val="Arial"/>
        <family val="2"/>
        <charset val="186"/>
        <scheme val="minor"/>
      </rPr>
      <t xml:space="preserve">skolos valdymo išlaidos* </t>
    </r>
    <r>
      <rPr>
        <sz val="11"/>
        <color theme="1"/>
        <rFont val="Arial"/>
        <family val="2"/>
        <scheme val="minor"/>
      </rPr>
      <t>visą laiką mažėja,</t>
    </r>
  </si>
  <si>
    <t>* Finansų ministerijos projekcijos</t>
  </si>
  <si>
    <t xml:space="preserve">*Biudžetinių įstaigų darbuotojų darbo užmokesčio padidinimas dėl pareiginės algos bazinio dydžio padidinimo; Pedagoginių darbuotojų; Valstybės ir savivaldybių įstaigų darbuotojų; Visuomenės sveikatos priežiūros specialistų; Rezidentų; Vidaus tarnybos, kalėjimų, muitinės statutinių pareigūnų, išskyrus Krašto apsaugos ministerijos statutinius pareigūnus prokurorų; Darbo užmokesčio didinimas ir papildomų kultūros ir meno darbuotojų, VMI, Teisingumo ministerijos, teismų, Specialiųjų tyrimų tarnybos, Vadovybės apsaugos departamento pareigybių finansavimas
**Administravimo socialinio draudimo įmokų, GPM, PVM, akcizų ir pelno mokesčio srityse pagerinimas </t>
  </si>
  <si>
    <r>
      <rPr>
        <b/>
        <sz val="11"/>
        <rFont val="Arial"/>
        <family val="2"/>
        <charset val="186"/>
        <scheme val="minor"/>
      </rPr>
      <t>1 lentelė.</t>
    </r>
    <r>
      <rPr>
        <sz val="11"/>
        <rFont val="Arial"/>
        <family val="2"/>
        <charset val="186"/>
        <scheme val="minor"/>
      </rPr>
      <t> Ciklinė Lietuvos ekonomikos padėtis ir struktūrinis VS balansas, 2018–2019 m.</t>
    </r>
  </si>
  <si>
    <r>
      <rPr>
        <b/>
        <sz val="11"/>
        <rFont val="Arial"/>
        <family val="2"/>
        <charset val="186"/>
        <scheme val="minor"/>
      </rPr>
      <t>2 lentelė. </t>
    </r>
    <r>
      <rPr>
        <sz val="11"/>
        <rFont val="Arial"/>
        <family val="2"/>
        <charset val="186"/>
        <scheme val="minor"/>
      </rPr>
      <t>VS pagrindinių rodiklių palyginimas</t>
    </r>
  </si>
  <si>
    <r>
      <rPr>
        <b/>
        <sz val="11"/>
        <color theme="1"/>
        <rFont val="Arial"/>
        <family val="2"/>
        <charset val="186"/>
        <scheme val="minor"/>
      </rPr>
      <t>6 pav.</t>
    </r>
    <r>
      <rPr>
        <sz val="11"/>
        <color theme="1"/>
        <rFont val="Arial"/>
        <family val="2"/>
        <scheme val="minor"/>
      </rPr>
      <t>      Lietuvos fiskalinės politikos kryptis 2007–2020 m.</t>
    </r>
  </si>
  <si>
    <r>
      <rPr>
        <b/>
        <sz val="11"/>
        <rFont val="Arial"/>
        <family val="2"/>
        <charset val="186"/>
        <scheme val="major"/>
      </rPr>
      <t xml:space="preserve">1 pav.     </t>
    </r>
    <r>
      <rPr>
        <sz val="11"/>
        <rFont val="Arial"/>
        <family val="2"/>
        <charset val="186"/>
        <scheme val="major"/>
      </rPr>
      <t>2019 m. valstybės biudžeto pajamų plano kaupiamasis vykdymas</t>
    </r>
  </si>
  <si>
    <t>Savarankiškai dirbančių asmenų VSD įmokos</t>
  </si>
  <si>
    <t>Apdraustųjų VSD įmokos</t>
  </si>
  <si>
    <t>Draudėjų VSD įmokos</t>
  </si>
  <si>
    <r>
      <rPr>
        <b/>
        <sz val="11"/>
        <rFont val="Arial"/>
        <family val="2"/>
        <charset val="186"/>
        <scheme val="major"/>
      </rPr>
      <t xml:space="preserve">2 pav.     </t>
    </r>
    <r>
      <rPr>
        <sz val="11"/>
        <rFont val="Arial"/>
        <family val="2"/>
        <charset val="186"/>
        <scheme val="major"/>
      </rPr>
      <t>Kaupiamasis VSDF pajamų plano vykdymas</t>
    </r>
  </si>
  <si>
    <r>
      <rPr>
        <b/>
        <sz val="11"/>
        <rFont val="Arial"/>
        <family val="2"/>
        <charset val="186"/>
        <scheme val="major"/>
      </rPr>
      <t>3 pav.</t>
    </r>
    <r>
      <rPr>
        <sz val="11"/>
        <rFont val="Arial"/>
        <family val="2"/>
        <charset val="186"/>
        <scheme val="major"/>
      </rPr>
      <t>     Kaupiamasis VSDF išlaidų plano vykdymas</t>
    </r>
  </si>
  <si>
    <r>
      <rPr>
        <b/>
        <sz val="11"/>
        <rFont val="Arial"/>
        <family val="2"/>
        <charset val="186"/>
        <scheme val="major"/>
      </rPr>
      <t>4 pav.</t>
    </r>
    <r>
      <rPr>
        <sz val="11"/>
        <rFont val="Arial"/>
        <family val="2"/>
        <charset val="186"/>
        <scheme val="major"/>
      </rPr>
      <t>     2020 m. valdžios sektoriaus pajamos ir išlaidos, mln. eurų</t>
    </r>
  </si>
  <si>
    <r>
      <rPr>
        <b/>
        <sz val="11"/>
        <color theme="1"/>
        <rFont val="Arial"/>
        <family val="2"/>
        <charset val="186"/>
        <scheme val="minor"/>
      </rPr>
      <t>7 pav.</t>
    </r>
    <r>
      <rPr>
        <sz val="11"/>
        <color theme="1"/>
        <rFont val="Arial"/>
        <family val="2"/>
        <scheme val="minor"/>
      </rPr>
      <t>      Euro zonos agreguota fiskalinė padėtis, 2000–2020 m.</t>
    </r>
  </si>
  <si>
    <r>
      <rPr>
        <b/>
        <sz val="11"/>
        <color theme="1"/>
        <rFont val="Arial"/>
        <family val="2"/>
        <charset val="186"/>
        <scheme val="minor"/>
      </rPr>
      <t>8 pav.</t>
    </r>
    <r>
      <rPr>
        <sz val="11"/>
        <color theme="1"/>
        <rFont val="Arial"/>
        <family val="2"/>
        <scheme val="minor"/>
      </rPr>
      <t>      Euro zonos valstybių narių VLT pagal 2019 m. Stabilumo programas</t>
    </r>
  </si>
  <si>
    <r>
      <rPr>
        <b/>
        <sz val="11"/>
        <rFont val="Arial"/>
        <family val="2"/>
        <charset val="186"/>
        <scheme val="minor"/>
      </rPr>
      <t>3 lentelė.</t>
    </r>
    <r>
      <rPr>
        <sz val="11"/>
        <rFont val="Arial"/>
        <family val="2"/>
        <charset val="186"/>
        <scheme val="minor"/>
      </rPr>
      <t xml:space="preserve"> Struktūrinio VS balanso rodiklio vertinimas*, proc. BVP, jei nenurodyta kitaip</t>
    </r>
  </si>
  <si>
    <r>
      <rPr>
        <b/>
        <sz val="11"/>
        <rFont val="Arial"/>
        <family val="2"/>
        <charset val="186"/>
        <scheme val="minor"/>
      </rPr>
      <t xml:space="preserve">4 lentelė. </t>
    </r>
    <r>
      <rPr>
        <sz val="11"/>
        <rFont val="Arial"/>
        <family val="2"/>
        <charset val="186"/>
        <scheme val="minor"/>
      </rPr>
      <t>Fiskalinės drausmės taisyklių laikymasis 2020 metais</t>
    </r>
  </si>
  <si>
    <r>
      <rPr>
        <b/>
        <sz val="11"/>
        <color theme="1"/>
        <rFont val="Arial"/>
        <family val="2"/>
        <charset val="186"/>
        <scheme val="minor"/>
      </rPr>
      <t>9 pav.</t>
    </r>
    <r>
      <rPr>
        <sz val="11"/>
        <color theme="1"/>
        <rFont val="Arial"/>
        <family val="2"/>
        <scheme val="minor"/>
      </rPr>
      <t>      VS balanso ir struktūrinio VS balanso rodiklių dinamika</t>
    </r>
  </si>
  <si>
    <r>
      <rPr>
        <b/>
        <sz val="11"/>
        <color theme="1"/>
        <rFont val="Arial"/>
        <family val="2"/>
        <charset val="186"/>
      </rPr>
      <t xml:space="preserve">11 pav.   </t>
    </r>
    <r>
      <rPr>
        <sz val="11"/>
        <color theme="1"/>
        <rFont val="Arial"/>
        <family val="2"/>
        <charset val="186"/>
      </rPr>
      <t> VS skolos projekcijų pasikliautinieji intervalai</t>
    </r>
  </si>
  <si>
    <r>
      <t xml:space="preserve">tačiau yra rizika, kad iki šiol vyravusį teigiamą </t>
    </r>
    <r>
      <rPr>
        <b/>
        <sz val="11"/>
        <color theme="1"/>
        <rFont val="Arial"/>
        <family val="2"/>
        <charset val="186"/>
        <scheme val="minor"/>
      </rPr>
      <t>valdžios sektoriaus balansą</t>
    </r>
    <r>
      <rPr>
        <sz val="11"/>
        <color theme="1"/>
        <rFont val="Arial"/>
        <family val="2"/>
        <charset val="186"/>
        <scheme val="minor"/>
      </rPr>
      <t xml:space="preserve"> pakeis neigiamas. </t>
    </r>
  </si>
  <si>
    <t>Fiskaliniai rezervai</t>
  </si>
  <si>
    <t>2019 m. lapkričio 12 d. Nr. BPE-5</t>
  </si>
  <si>
    <r>
      <rPr>
        <b/>
        <sz val="11"/>
        <rFont val="Arial"/>
        <family val="2"/>
        <charset val="186"/>
        <scheme val="major"/>
      </rPr>
      <t>3 priedas. 3 lentelė.   </t>
    </r>
    <r>
      <rPr>
        <sz val="11"/>
        <rFont val="Arial"/>
        <family val="2"/>
        <charset val="186"/>
        <scheme val="major"/>
      </rPr>
      <t>Fiskalinės institucijos 2019 m. pajamų ir išlaidų projekcijos, mln. eurų</t>
    </r>
  </si>
  <si>
    <r>
      <rPr>
        <b/>
        <sz val="11"/>
        <rFont val="Arial"/>
        <family val="2"/>
        <charset val="186"/>
        <scheme val="major"/>
      </rPr>
      <t>3 priedas. 2 lentelė.   </t>
    </r>
    <r>
      <rPr>
        <sz val="11"/>
        <rFont val="Arial"/>
        <family val="2"/>
        <charset val="186"/>
        <scheme val="major"/>
      </rPr>
      <t>Valdžios sektoriaus 2018-2020 m. pajamos ir išlaidos pagal ESS 2010, proc. BVP</t>
    </r>
  </si>
  <si>
    <r>
      <rPr>
        <b/>
        <sz val="11"/>
        <rFont val="Arial"/>
        <family val="2"/>
        <charset val="186"/>
        <scheme val="major"/>
      </rPr>
      <t>3 priedas. 1 lentelė.   </t>
    </r>
    <r>
      <rPr>
        <sz val="11"/>
        <rFont val="Arial"/>
        <family val="2"/>
        <charset val="186"/>
        <scheme val="major"/>
      </rPr>
      <t>Valdžios sektoriaus 2018-2020 m. pajamos ir išlaidos pagal ESS 2010, mln. EUR</t>
    </r>
  </si>
  <si>
    <r>
      <t>2 priedas. 4 lentelė.</t>
    </r>
    <r>
      <rPr>
        <b/>
        <sz val="11"/>
        <rFont val="Times New Roman"/>
        <family val="1"/>
        <charset val="186"/>
      </rPr>
      <t>   </t>
    </r>
    <r>
      <rPr>
        <sz val="11"/>
        <color rgb="FF000000"/>
        <rFont val="Arial"/>
        <family val="2"/>
        <charset val="186"/>
      </rPr>
      <t>Valdžios sektoriui priskiriamų biudžetų taisyklės, 2020 m.</t>
    </r>
  </si>
  <si>
    <r>
      <t>2 priedas. 3 lentelė.</t>
    </r>
    <r>
      <rPr>
        <b/>
        <sz val="11"/>
        <rFont val="Times New Roman"/>
        <family val="1"/>
        <charset val="186"/>
      </rPr>
      <t>  </t>
    </r>
    <r>
      <rPr>
        <sz val="11"/>
        <rFont val="Times New Roman"/>
        <family val="1"/>
        <charset val="186"/>
      </rPr>
      <t xml:space="preserve"> Aplinkybės, leidžiančios netaikyti išlaidų augimo ribojimo taisyklės, 2020 m.</t>
    </r>
  </si>
  <si>
    <r>
      <t>2 priedas. 2 lentelė.</t>
    </r>
    <r>
      <rPr>
        <b/>
        <sz val="11"/>
        <rFont val="Times New Roman"/>
        <family val="1"/>
        <charset val="186"/>
      </rPr>
      <t>   </t>
    </r>
    <r>
      <rPr>
        <sz val="11"/>
        <rFont val="Times New Roman"/>
        <family val="1"/>
        <charset val="186"/>
      </rPr>
      <t>VS išlaidų augimo ribojimo taisyklė</t>
    </r>
  </si>
  <si>
    <r>
      <t>2 priedas. 1 lentelė.</t>
    </r>
    <r>
      <rPr>
        <b/>
        <sz val="11"/>
        <rFont val="Times New Roman"/>
        <family val="1"/>
        <charset val="186"/>
      </rPr>
      <t>   </t>
    </r>
    <r>
      <rPr>
        <sz val="11"/>
        <color rgb="FF000000"/>
        <rFont val="Arial"/>
        <family val="2"/>
        <charset val="186"/>
      </rPr>
      <t>Perteklinio valdžios sektoriaus taisyklės sąlygos</t>
    </r>
  </si>
  <si>
    <r>
      <t>P</t>
    </r>
    <r>
      <rPr>
        <sz val="10"/>
        <color rgb="FF000000"/>
        <rFont val="Fira Sans Light"/>
        <family val="2"/>
      </rPr>
      <t xml:space="preserve"> –</t>
    </r>
    <r>
      <rPr>
        <sz val="10"/>
        <color rgb="FF000000"/>
        <rFont val="Arial"/>
        <family val="2"/>
        <charset val="186"/>
      </rPr>
      <t xml:space="preserve"> taisyklės laikomasi</t>
    </r>
    <r>
      <rPr>
        <sz val="10"/>
        <color rgb="FF000000"/>
        <rFont val="Fira Sans Light"/>
        <family val="2"/>
      </rPr>
      <t>,</t>
    </r>
    <r>
      <rPr>
        <sz val="10"/>
        <color theme="6"/>
        <rFont val="Fira Sans Light"/>
        <family val="2"/>
      </rPr>
      <t xml:space="preserve"> </t>
    </r>
    <r>
      <rPr>
        <b/>
        <sz val="10"/>
        <color rgb="FF47ABD9"/>
        <rFont val="Wingdings 2"/>
        <family val="1"/>
        <charset val="2"/>
      </rPr>
      <t>O</t>
    </r>
    <r>
      <rPr>
        <sz val="10"/>
        <color rgb="FF000000"/>
        <rFont val="Fira Sans Light"/>
        <family val="2"/>
      </rPr>
      <t xml:space="preserve"> – </t>
    </r>
    <r>
      <rPr>
        <sz val="10"/>
        <color rgb="FF000000"/>
        <rFont val="Arial"/>
        <family val="2"/>
        <charset val="186"/>
        <scheme val="major"/>
      </rPr>
      <t>rizika taisy</t>
    </r>
    <r>
      <rPr>
        <sz val="10"/>
        <color rgb="FF000000"/>
        <rFont val="Arial"/>
        <family val="2"/>
        <charset val="186"/>
      </rPr>
      <t>klės nesilaikyti</t>
    </r>
  </si>
  <si>
    <r>
      <t>P – prognozė (</t>
    </r>
    <r>
      <rPr>
        <sz val="10"/>
        <color theme="1"/>
        <rFont val="Arial"/>
        <family val="2"/>
        <charset val="186"/>
        <scheme val="minor"/>
      </rPr>
      <t xml:space="preserve">2019 m. </t>
    </r>
    <r>
      <rPr>
        <sz val="10"/>
        <color rgb="FF000000"/>
        <rFont val="Arial"/>
        <family val="2"/>
        <charset val="186"/>
        <scheme val="minor"/>
      </rPr>
      <t>VS finansinių rodiklių vertinimas),</t>
    </r>
    <r>
      <rPr>
        <b/>
        <sz val="10"/>
        <color rgb="FF000000"/>
        <rFont val="Arial"/>
        <family val="2"/>
        <charset val="186"/>
        <scheme val="minor"/>
      </rPr>
      <t xml:space="preserve"> </t>
    </r>
    <r>
      <rPr>
        <sz val="10"/>
        <color rgb="FF000000"/>
        <rFont val="Arial"/>
        <family val="2"/>
        <charset val="186"/>
        <scheme val="minor"/>
      </rPr>
      <t>N</t>
    </r>
    <r>
      <rPr>
        <vertAlign val="superscript"/>
        <sz val="10"/>
        <color rgb="FF000000"/>
        <rFont val="Arial"/>
        <family val="2"/>
        <charset val="186"/>
        <scheme val="minor"/>
      </rPr>
      <t>1</t>
    </r>
    <r>
      <rPr>
        <sz val="10"/>
        <color rgb="FF000000"/>
        <rFont val="Arial"/>
        <family val="2"/>
        <charset val="186"/>
        <scheme val="minor"/>
      </rPr>
      <t xml:space="preserve"> – numatomas (Stabilumo 2019 m. programos vertinimas), N</t>
    </r>
    <r>
      <rPr>
        <vertAlign val="superscript"/>
        <sz val="10"/>
        <color rgb="FF000000"/>
        <rFont val="Arial"/>
        <family val="2"/>
        <charset val="186"/>
        <scheme val="minor"/>
      </rPr>
      <t>2</t>
    </r>
    <r>
      <rPr>
        <sz val="10"/>
        <color rgb="FF000000"/>
        <rFont val="Arial"/>
        <family val="2"/>
        <charset val="186"/>
        <scheme val="minor"/>
      </rPr>
      <t xml:space="preserve"> – numatomas (2020 m. VS finansinių rodiklių vertinimas)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</si>
</sst>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00"/>
    <numFmt numFmtId="166" formatCode="0.0;\–0.0"/>
    <numFmt numFmtId="167" formatCode="0.0;\ \–0.0"/>
    <numFmt numFmtId="168" formatCode="0.000000000000000000"/>
    <numFmt numFmtId="169" formatCode="0;\ \–0"/>
    <numFmt numFmtId="170" formatCode="&quot;▲&quot;0.0;&quot;▼&quot;\–0.0"/>
    <numFmt numFmtId="172" formatCode="_–#,##0.0\ _€_-;\–\ #,##0.0\ _€_-;_–\ &quot;-&quot;??\ _€_-;_-@_-"/>
    <numFmt numFmtId="173" formatCode="#,##0.0"/>
    <numFmt numFmtId="175" formatCode="0.00;\–0.00"/>
    <numFmt numFmtId="176" formatCode="#,##0.0;\–#,##0.0"/>
  </numFmts>
  <fonts count="7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rgb="FF0070C0"/>
      <name val="Arial"/>
      <family val="2"/>
      <charset val="186"/>
      <scheme val="minor"/>
    </font>
    <font>
      <sz val="11"/>
      <name val="Arial"/>
      <family val="2"/>
      <charset val="186"/>
      <scheme val="minor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charset val="186"/>
    </font>
    <font>
      <b/>
      <sz val="11"/>
      <name val="Arial"/>
      <family val="2"/>
      <charset val="186"/>
      <scheme val="minor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inor"/>
    </font>
    <font>
      <sz val="11"/>
      <color rgb="FF00B050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8"/>
      <color theme="6" tint="-0.249977111117893"/>
      <name val="Arial"/>
      <family val="2"/>
      <charset val="186"/>
      <scheme val="minor"/>
    </font>
    <font>
      <b/>
      <sz val="11"/>
      <color rgb="FF00B050"/>
      <name val="Arial"/>
      <family val="2"/>
      <charset val="186"/>
      <scheme val="minor"/>
    </font>
    <font>
      <sz val="8"/>
      <color rgb="FF000000"/>
      <name val="Segoe UI"/>
      <family val="2"/>
      <charset val="186"/>
    </font>
    <font>
      <sz val="11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</font>
    <font>
      <sz val="8"/>
      <color rgb="FF505050"/>
      <name val="Fira Sans Light"/>
      <family val="2"/>
    </font>
    <font>
      <b/>
      <sz val="11"/>
      <name val="Arial"/>
      <family val="2"/>
      <charset val="186"/>
    </font>
    <font>
      <u/>
      <sz val="11"/>
      <color theme="10"/>
      <name val="Arial"/>
      <family val="2"/>
      <charset val="186"/>
      <scheme val="minor"/>
    </font>
    <font>
      <sz val="10"/>
      <color theme="1"/>
      <name val="Arial"/>
      <family val="2"/>
      <charset val="186"/>
      <scheme val="minor"/>
    </font>
    <font>
      <b/>
      <sz val="10"/>
      <color rgb="FF4FA1CC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4FA1CC"/>
      <name val="Arial"/>
      <family val="2"/>
      <charset val="186"/>
      <scheme val="minor"/>
    </font>
    <font>
      <sz val="10"/>
      <name val="Arial"/>
      <family val="2"/>
    </font>
    <font>
      <i/>
      <sz val="11"/>
      <color rgb="FF000000"/>
      <name val="Arial"/>
      <family val="2"/>
      <charset val="186"/>
      <scheme val="major"/>
    </font>
    <font>
      <sz val="10"/>
      <color rgb="FFFF0000"/>
      <name val="Arial"/>
      <family val="2"/>
      <charset val="186"/>
    </font>
    <font>
      <sz val="10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sz val="11"/>
      <color theme="1"/>
      <name val="Arial"/>
      <family val="1"/>
      <charset val="186"/>
      <scheme val="major"/>
    </font>
    <font>
      <sz val="10"/>
      <name val="Times New Roman"/>
      <family val="2"/>
    </font>
    <font>
      <b/>
      <sz val="10"/>
      <color rgb="FF4FA1CC"/>
      <name val="Wingdings 2"/>
      <family val="1"/>
      <charset val="2"/>
    </font>
    <font>
      <b/>
      <sz val="10"/>
      <color rgb="FF47ABD9"/>
      <name val="Wingdings 2"/>
      <family val="1"/>
      <charset val="2"/>
    </font>
    <font>
      <sz val="10"/>
      <color theme="6"/>
      <name val="Fira Sans Light"/>
      <family val="2"/>
    </font>
    <font>
      <sz val="10"/>
      <name val="Arial"/>
      <family val="2"/>
      <charset val="186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  <charset val="186"/>
    </font>
    <font>
      <b/>
      <sz val="10"/>
      <color rgb="FF47ABD9"/>
      <name val="Arial"/>
      <family val="2"/>
      <charset val="186"/>
      <scheme val="minor"/>
    </font>
    <font>
      <vertAlign val="superscript"/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  <font>
      <sz val="7.5"/>
      <color rgb="FF000000"/>
      <name val="Times New Roman"/>
      <family val="1"/>
      <charset val="186"/>
    </font>
    <font>
      <sz val="8"/>
      <color rgb="FF000000"/>
      <name val="Arial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000000"/>
      <name val="Arial"/>
      <family val="2"/>
      <charset val="186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/>
      <right/>
      <top/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/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thin">
        <color rgb="FF4FA1CC"/>
      </bottom>
      <diagonal/>
    </border>
    <border>
      <left/>
      <right/>
      <top style="dashed">
        <color rgb="FF4FA1CC"/>
      </top>
      <bottom style="thin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/>
      <diagonal/>
    </border>
    <border>
      <left style="dashed">
        <color rgb="FF4FA1CC"/>
      </left>
      <right/>
      <top/>
      <bottom style="dashed">
        <color rgb="FF4FA1CC"/>
      </bottom>
      <diagonal/>
    </border>
    <border>
      <left/>
      <right/>
      <top style="thin">
        <color rgb="FF4FA1CC"/>
      </top>
      <bottom/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thin">
        <color rgb="FF4FA1CC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7ABD9"/>
      </right>
      <top style="dashed">
        <color rgb="FF47ABD9"/>
      </top>
      <bottom style="dashed">
        <color theme="5"/>
      </bottom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/>
      <top style="thin">
        <color rgb="FF4FA1CC"/>
      </top>
      <bottom style="thin">
        <color rgb="FF4FA1CC"/>
      </bottom>
      <diagonal/>
    </border>
    <border>
      <left/>
      <right/>
      <top style="dashed">
        <color rgb="FF4FA1CC"/>
      </top>
      <bottom/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FA1CC"/>
      </left>
      <right/>
      <top/>
      <bottom style="thin">
        <color rgb="FF4FA1CC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theme="5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theme="5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theme="5"/>
      </bottom>
      <diagonal/>
    </border>
    <border>
      <left/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/>
      <right style="dashed">
        <color rgb="FF47ABD9"/>
      </right>
      <top/>
      <bottom style="thin">
        <color theme="5"/>
      </bottom>
      <diagonal/>
    </border>
    <border>
      <left style="thin">
        <color rgb="FF47ABD9"/>
      </left>
      <right style="dashed">
        <color rgb="FF4FA1CC"/>
      </right>
      <top style="thin">
        <color rgb="FF47ABD9"/>
      </top>
      <bottom style="dashed">
        <color rgb="FF4FA1CC"/>
      </bottom>
      <diagonal/>
    </border>
    <border>
      <left style="dashed">
        <color rgb="FF4FA1CC"/>
      </left>
      <right style="thin">
        <color rgb="FF47ABD9"/>
      </right>
      <top style="thin">
        <color rgb="FF47ABD9"/>
      </top>
      <bottom style="dashed">
        <color rgb="FF4FA1CC"/>
      </bottom>
      <diagonal/>
    </border>
    <border>
      <left style="thin">
        <color rgb="FF47ABD9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7ABD9"/>
      </right>
      <top style="dashed">
        <color rgb="FF4FA1CC"/>
      </top>
      <bottom style="dashed">
        <color rgb="FF4FA1CC"/>
      </bottom>
      <diagonal/>
    </border>
    <border>
      <left style="thin">
        <color rgb="FF47ABD9"/>
      </left>
      <right style="dashed">
        <color rgb="FF4FA1CC"/>
      </right>
      <top style="dashed">
        <color rgb="FF4FA1CC"/>
      </top>
      <bottom style="thin">
        <color rgb="FF47ABD9"/>
      </bottom>
      <diagonal/>
    </border>
    <border>
      <left style="dashed">
        <color rgb="FF4FA1CC"/>
      </left>
      <right style="thin">
        <color rgb="FF47ABD9"/>
      </right>
      <top style="dashed">
        <color rgb="FF4FA1CC"/>
      </top>
      <bottom style="thin">
        <color rgb="FF47ABD9"/>
      </bottom>
      <diagonal/>
    </border>
    <border>
      <left/>
      <right/>
      <top style="thin">
        <color rgb="FF47ABD9"/>
      </top>
      <bottom/>
      <diagonal/>
    </border>
    <border>
      <left style="dashed">
        <color rgb="FF4FA1CC"/>
      </left>
      <right style="dashed">
        <color rgb="FF4FA1CC"/>
      </right>
      <top style="thin">
        <color rgb="FF47ABD9"/>
      </top>
      <bottom/>
      <diagonal/>
    </border>
    <border>
      <left style="dashed">
        <color rgb="FF4FA1CC"/>
      </left>
      <right style="dashed">
        <color rgb="FF4FA1CC"/>
      </right>
      <top style="thin">
        <color rgb="FF47ABD9"/>
      </top>
      <bottom style="dashed">
        <color rgb="FF4FA1CC"/>
      </bottom>
      <diagonal/>
    </border>
    <border>
      <left style="dashed">
        <color rgb="FF4FA1CC"/>
      </left>
      <right/>
      <top style="thin">
        <color rgb="FF47ABD9"/>
      </top>
      <bottom style="dashed">
        <color rgb="FF4FA1CC"/>
      </bottom>
      <diagonal/>
    </border>
    <border>
      <left/>
      <right style="dashed">
        <color theme="5"/>
      </right>
      <top style="thin">
        <color rgb="FF4FA1CC"/>
      </top>
      <bottom style="thin">
        <color rgb="FF4FA1CC"/>
      </bottom>
      <diagonal/>
    </border>
    <border>
      <left style="dashed">
        <color theme="5"/>
      </left>
      <right/>
      <top style="thin">
        <color rgb="FF4FA1CC"/>
      </top>
      <bottom style="thin">
        <color rgb="FF4FA1CC"/>
      </bottom>
      <diagonal/>
    </border>
    <border>
      <left/>
      <right style="dashed">
        <color theme="5"/>
      </right>
      <top style="thin">
        <color rgb="FF4FA1CC"/>
      </top>
      <bottom style="thin">
        <color theme="5"/>
      </bottom>
      <diagonal/>
    </border>
  </borders>
  <cellStyleXfs count="34"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0" borderId="0"/>
    <xf numFmtId="0" fontId="14" fillId="0" borderId="0"/>
    <xf numFmtId="0" fontId="8" fillId="0" borderId="0"/>
    <xf numFmtId="0" fontId="18" fillId="0" borderId="0"/>
    <xf numFmtId="0" fontId="14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0" fontId="19" fillId="0" borderId="0"/>
    <xf numFmtId="0" fontId="6" fillId="0" borderId="0"/>
    <xf numFmtId="0" fontId="35" fillId="0" borderId="0" applyNumberFormat="0" applyBorder="0" applyAlignment="0"/>
    <xf numFmtId="0" fontId="5" fillId="0" borderId="0"/>
    <xf numFmtId="0" fontId="5" fillId="0" borderId="0"/>
    <xf numFmtId="0" fontId="1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4" fillId="0" borderId="0" applyNumberFormat="0" applyFill="0" applyBorder="0" applyAlignment="0" applyProtection="0"/>
    <xf numFmtId="0" fontId="57" fillId="0" borderId="0"/>
    <xf numFmtId="0" fontId="3" fillId="0" borderId="0"/>
    <xf numFmtId="0" fontId="17" fillId="0" borderId="0"/>
    <xf numFmtId="0" fontId="3" fillId="0" borderId="0"/>
    <xf numFmtId="0" fontId="17" fillId="0" borderId="0"/>
  </cellStyleXfs>
  <cellXfs count="458">
    <xf numFmtId="0" fontId="0" fillId="0" borderId="0" xfId="0"/>
    <xf numFmtId="0" fontId="0" fillId="0" borderId="0" xfId="0" applyBorder="1"/>
    <xf numFmtId="0" fontId="21" fillId="0" borderId="0" xfId="0" applyFont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165" fontId="0" fillId="0" borderId="10" xfId="0" applyNumberFormat="1" applyBorder="1"/>
    <xf numFmtId="165" fontId="0" fillId="0" borderId="12" xfId="0" applyNumberFormat="1" applyBorder="1"/>
    <xf numFmtId="165" fontId="0" fillId="0" borderId="15" xfId="0" applyNumberFormat="1" applyBorder="1"/>
    <xf numFmtId="0" fontId="26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14" fillId="0" borderId="0" xfId="5"/>
    <xf numFmtId="0" fontId="13" fillId="0" borderId="0" xfId="15" applyFont="1" applyAlignment="1" applyProtection="1"/>
    <xf numFmtId="0" fontId="28" fillId="0" borderId="0" xfId="0" applyFont="1"/>
    <xf numFmtId="168" fontId="0" fillId="0" borderId="0" xfId="0" applyNumberFormat="1" applyBorder="1"/>
    <xf numFmtId="165" fontId="0" fillId="0" borderId="0" xfId="0" applyNumberFormat="1"/>
    <xf numFmtId="0" fontId="31" fillId="0" borderId="0" xfId="2" applyFont="1" applyAlignment="1" applyProtection="1"/>
    <xf numFmtId="0" fontId="31" fillId="0" borderId="2" xfId="2" applyFont="1" applyBorder="1" applyAlignment="1" applyProtection="1">
      <alignment horizontal="left" indent="4"/>
    </xf>
    <xf numFmtId="0" fontId="28" fillId="2" borderId="0" xfId="0" applyFont="1" applyFill="1"/>
    <xf numFmtId="0" fontId="28" fillId="0" borderId="1" xfId="0" applyFont="1" applyBorder="1"/>
    <xf numFmtId="0" fontId="32" fillId="3" borderId="2" xfId="0" applyFont="1" applyFill="1" applyBorder="1" applyAlignment="1">
      <alignment horizontal="left" indent="2"/>
    </xf>
    <xf numFmtId="0" fontId="32" fillId="0" borderId="2" xfId="0" applyFont="1" applyBorder="1"/>
    <xf numFmtId="0" fontId="33" fillId="0" borderId="2" xfId="0" applyFont="1" applyBorder="1"/>
    <xf numFmtId="0" fontId="34" fillId="0" borderId="2" xfId="0" applyFont="1" applyBorder="1"/>
    <xf numFmtId="0" fontId="32" fillId="0" borderId="2" xfId="0" applyFont="1" applyFill="1" applyBorder="1" applyAlignment="1">
      <alignment horizontal="left" indent="2"/>
    </xf>
    <xf numFmtId="0" fontId="22" fillId="0" borderId="0" xfId="2" applyFont="1" applyAlignment="1" applyProtection="1">
      <alignment horizontal="left"/>
    </xf>
    <xf numFmtId="0" fontId="0" fillId="0" borderId="0" xfId="0"/>
    <xf numFmtId="0" fontId="30" fillId="0" borderId="0" xfId="0" applyFont="1" applyBorder="1" applyAlignment="1">
      <alignment horizontal="justify" vertical="center"/>
    </xf>
    <xf numFmtId="164" fontId="0" fillId="0" borderId="0" xfId="0" applyNumberFormat="1"/>
    <xf numFmtId="0" fontId="24" fillId="0" borderId="5" xfId="5" applyFont="1" applyBorder="1" applyAlignment="1">
      <alignment horizontal="left" vertical="center"/>
    </xf>
    <xf numFmtId="0" fontId="23" fillId="0" borderId="4" xfId="5" applyFont="1" applyBorder="1" applyAlignment="1">
      <alignment horizontal="left" vertical="center"/>
    </xf>
    <xf numFmtId="0" fontId="17" fillId="0" borderId="0" xfId="4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0" fontId="0" fillId="4" borderId="0" xfId="0" applyFill="1"/>
    <xf numFmtId="0" fontId="0" fillId="0" borderId="0" xfId="0"/>
    <xf numFmtId="0" fontId="19" fillId="0" borderId="8" xfId="0" applyFont="1" applyBorder="1"/>
    <xf numFmtId="0" fontId="19" fillId="0" borderId="11" xfId="0" applyFont="1" applyBorder="1"/>
    <xf numFmtId="164" fontId="19" fillId="0" borderId="7" xfId="0" applyNumberFormat="1" applyFont="1" applyBorder="1"/>
    <xf numFmtId="164" fontId="19" fillId="0" borderId="7" xfId="0" applyNumberFormat="1" applyFont="1" applyFill="1" applyBorder="1"/>
    <xf numFmtId="164" fontId="19" fillId="0" borderId="12" xfId="0" applyNumberFormat="1" applyFont="1" applyFill="1" applyBorder="1"/>
    <xf numFmtId="164" fontId="19" fillId="0" borderId="12" xfId="0" applyNumberFormat="1" applyFont="1" applyBorder="1"/>
    <xf numFmtId="164" fontId="19" fillId="0" borderId="7" xfId="0" applyNumberFormat="1" applyFont="1" applyBorder="1" applyAlignment="1">
      <alignment vertical="center"/>
    </xf>
    <xf numFmtId="0" fontId="30" fillId="0" borderId="7" xfId="0" applyFont="1" applyBorder="1"/>
    <xf numFmtId="0" fontId="30" fillId="0" borderId="13" xfId="0" applyFont="1" applyBorder="1"/>
    <xf numFmtId="0" fontId="30" fillId="0" borderId="14" xfId="0" applyFont="1" applyBorder="1"/>
    <xf numFmtId="164" fontId="19" fillId="0" borderId="14" xfId="0" applyNumberFormat="1" applyFont="1" applyBorder="1"/>
    <xf numFmtId="164" fontId="19" fillId="0" borderId="15" xfId="0" applyNumberFormat="1" applyFont="1" applyBorder="1"/>
    <xf numFmtId="0" fontId="47" fillId="0" borderId="0" xfId="0" applyFont="1" applyFill="1" applyAlignment="1">
      <alignment horizontal="center" vertical="center" readingOrder="1"/>
    </xf>
    <xf numFmtId="0" fontId="40" fillId="0" borderId="0" xfId="0" applyFont="1" applyFill="1" applyAlignment="1">
      <alignment horizontal="center" vertical="center" readingOrder="1"/>
    </xf>
    <xf numFmtId="0" fontId="4" fillId="0" borderId="0" xfId="0" applyFont="1" applyBorder="1" applyAlignment="1">
      <alignment horizontal="justify" vertical="center"/>
    </xf>
    <xf numFmtId="0" fontId="0" fillId="0" borderId="0" xfId="0"/>
    <xf numFmtId="0" fontId="42" fillId="0" borderId="0" xfId="0" applyFont="1" applyBorder="1" applyAlignment="1">
      <alignment vertical="center"/>
    </xf>
    <xf numFmtId="0" fontId="22" fillId="0" borderId="0" xfId="2" applyFont="1" applyAlignment="1" applyProtection="1">
      <alignment horizontal="left"/>
    </xf>
    <xf numFmtId="0" fontId="0" fillId="0" borderId="0" xfId="0"/>
    <xf numFmtId="0" fontId="50" fillId="0" borderId="0" xfId="0" applyFont="1" applyAlignment="1">
      <alignment horizontal="justify" vertical="center"/>
    </xf>
    <xf numFmtId="0" fontId="22" fillId="0" borderId="0" xfId="15" applyFont="1" applyAlignment="1" applyProtection="1"/>
    <xf numFmtId="0" fontId="22" fillId="0" borderId="0" xfId="2" applyFont="1" applyAlignment="1" applyProtection="1"/>
    <xf numFmtId="0" fontId="0" fillId="0" borderId="0" xfId="0"/>
    <xf numFmtId="0" fontId="52" fillId="0" borderId="3" xfId="2" applyFont="1" applyBorder="1" applyAlignment="1" applyProtection="1">
      <alignment horizontal="left" indent="4"/>
    </xf>
    <xf numFmtId="0" fontId="49" fillId="0" borderId="6" xfId="0" applyFont="1" applyBorder="1" applyAlignment="1">
      <alignment vertical="center"/>
    </xf>
    <xf numFmtId="164" fontId="0" fillId="0" borderId="10" xfId="0" applyNumberFormat="1" applyBorder="1"/>
    <xf numFmtId="164" fontId="0" fillId="0" borderId="12" xfId="0" applyNumberFormat="1" applyBorder="1"/>
    <xf numFmtId="164" fontId="0" fillId="0" borderId="15" xfId="0" applyNumberFormat="1" applyBorder="1"/>
    <xf numFmtId="0" fontId="19" fillId="0" borderId="2" xfId="0" applyFont="1" applyBorder="1" applyAlignment="1">
      <alignment horizontal="left" indent="22"/>
    </xf>
    <xf numFmtId="0" fontId="57" fillId="0" borderId="0" xfId="29" applyAlignment="1">
      <alignment wrapText="1"/>
    </xf>
    <xf numFmtId="0" fontId="57" fillId="0" borderId="0" xfId="29"/>
    <xf numFmtId="0" fontId="57" fillId="0" borderId="42" xfId="29" applyBorder="1" applyAlignment="1">
      <alignment horizontal="center" vertical="center" wrapText="1"/>
    </xf>
    <xf numFmtId="0" fontId="17" fillId="0" borderId="48" xfId="29" applyNumberFormat="1" applyFont="1" applyBorder="1" applyAlignment="1">
      <alignment horizontal="center" vertical="center" wrapText="1"/>
    </xf>
    <xf numFmtId="0" fontId="17" fillId="0" borderId="48" xfId="29" applyFont="1" applyBorder="1" applyAlignment="1">
      <alignment horizontal="center" vertical="center" wrapText="1"/>
    </xf>
    <xf numFmtId="0" fontId="17" fillId="0" borderId="43" xfId="29" applyFont="1" applyBorder="1" applyAlignment="1">
      <alignment horizontal="center" vertical="center" wrapText="1"/>
    </xf>
    <xf numFmtId="0" fontId="17" fillId="0" borderId="44" xfId="29" applyFont="1" applyBorder="1" applyAlignment="1">
      <alignment horizontal="left" vertical="center"/>
    </xf>
    <xf numFmtId="166" fontId="57" fillId="0" borderId="17" xfId="29" applyNumberFormat="1" applyBorder="1" applyAlignment="1">
      <alignment horizontal="center" vertical="center"/>
    </xf>
    <xf numFmtId="166" fontId="57" fillId="0" borderId="45" xfId="29" applyNumberFormat="1" applyBorder="1" applyAlignment="1">
      <alignment horizontal="center" vertical="center"/>
    </xf>
    <xf numFmtId="170" fontId="57" fillId="0" borderId="45" xfId="29" applyNumberFormat="1" applyBorder="1" applyAlignment="1">
      <alignment horizontal="center" vertical="center"/>
    </xf>
    <xf numFmtId="166" fontId="57" fillId="0" borderId="49" xfId="29" applyNumberFormat="1" applyBorder="1" applyAlignment="1">
      <alignment horizontal="center" vertical="center"/>
    </xf>
    <xf numFmtId="166" fontId="57" fillId="0" borderId="47" xfId="29" applyNumberFormat="1" applyBorder="1" applyAlignment="1">
      <alignment horizontal="center" vertical="center"/>
    </xf>
    <xf numFmtId="0" fontId="17" fillId="0" borderId="0" xfId="29" applyFont="1"/>
    <xf numFmtId="0" fontId="57" fillId="0" borderId="42" xfId="29" applyBorder="1" applyAlignment="1">
      <alignment wrapText="1"/>
    </xf>
    <xf numFmtId="0" fontId="17" fillId="0" borderId="44" xfId="29" applyFont="1" applyBorder="1"/>
    <xf numFmtId="0" fontId="17" fillId="0" borderId="46" xfId="29" applyFont="1" applyBorder="1"/>
    <xf numFmtId="0" fontId="36" fillId="0" borderId="0" xfId="2" applyFont="1" applyAlignment="1" applyProtection="1"/>
    <xf numFmtId="0" fontId="22" fillId="0" borderId="0" xfId="28" applyFont="1" applyAlignment="1" applyProtection="1">
      <alignment horizontal="left"/>
    </xf>
    <xf numFmtId="0" fontId="0" fillId="0" borderId="0" xfId="0" applyFill="1" applyBorder="1" applyAlignment="1"/>
    <xf numFmtId="0" fontId="0" fillId="0" borderId="8" xfId="0" applyBorder="1" applyAlignment="1"/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6" fillId="0" borderId="0" xfId="0" applyFont="1" applyFill="1"/>
    <xf numFmtId="0" fontId="23" fillId="0" borderId="4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28" fillId="0" borderId="11" xfId="0" applyFont="1" applyBorder="1" applyAlignment="1">
      <alignment horizontal="left" vertical="center"/>
    </xf>
    <xf numFmtId="167" fontId="28" fillId="0" borderId="7" xfId="0" applyNumberFormat="1" applyFont="1" applyBorder="1" applyAlignment="1">
      <alignment horizontal="right" vertical="center"/>
    </xf>
    <xf numFmtId="167" fontId="28" fillId="0" borderId="12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left" vertical="center"/>
    </xf>
    <xf numFmtId="167" fontId="28" fillId="0" borderId="14" xfId="0" applyNumberFormat="1" applyFont="1" applyBorder="1" applyAlignment="1">
      <alignment horizontal="right" vertical="center"/>
    </xf>
    <xf numFmtId="167" fontId="28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Alignment="1">
      <alignment horizontal="left" vertical="center"/>
    </xf>
    <xf numFmtId="0" fontId="39" fillId="0" borderId="4" xfId="0" applyFont="1" applyBorder="1" applyAlignment="1">
      <alignment horizontal="left" vertical="center" wrapText="1"/>
    </xf>
    <xf numFmtId="0" fontId="10" fillId="0" borderId="0" xfId="30" applyFont="1"/>
    <xf numFmtId="0" fontId="22" fillId="0" borderId="0" xfId="2" applyFont="1" applyAlignment="1" applyProtection="1">
      <alignment horizontal="left"/>
    </xf>
    <xf numFmtId="0" fontId="0" fillId="0" borderId="0" xfId="0" applyAlignment="1">
      <alignment wrapText="1"/>
    </xf>
    <xf numFmtId="0" fontId="22" fillId="0" borderId="0" xfId="15" applyFont="1" applyAlignment="1" applyProtection="1">
      <alignment horizontal="left"/>
    </xf>
    <xf numFmtId="0" fontId="30" fillId="0" borderId="18" xfId="0" applyFont="1" applyBorder="1" applyAlignment="1">
      <alignment horizontal="justify" vertical="center"/>
    </xf>
    <xf numFmtId="0" fontId="49" fillId="0" borderId="0" xfId="0" applyFont="1" applyBorder="1" applyAlignment="1">
      <alignment vertical="center"/>
    </xf>
    <xf numFmtId="0" fontId="22" fillId="0" borderId="0" xfId="2" applyFont="1" applyAlignment="1" applyProtection="1">
      <alignment horizontal="left"/>
    </xf>
    <xf numFmtId="0" fontId="23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wrapText="1"/>
    </xf>
    <xf numFmtId="0" fontId="17" fillId="0" borderId="0" xfId="31"/>
    <xf numFmtId="0" fontId="59" fillId="0" borderId="0" xfId="31" applyFont="1"/>
    <xf numFmtId="0" fontId="57" fillId="0" borderId="42" xfId="29" applyBorder="1" applyAlignment="1">
      <alignment horizontal="left" vertical="center" wrapText="1"/>
    </xf>
    <xf numFmtId="0" fontId="57" fillId="0" borderId="48" xfId="29" applyBorder="1" applyAlignment="1">
      <alignment horizontal="center" vertical="center" wrapText="1"/>
    </xf>
    <xf numFmtId="0" fontId="57" fillId="0" borderId="43" xfId="29" applyBorder="1" applyAlignment="1">
      <alignment horizontal="center" vertical="center" wrapText="1"/>
    </xf>
    <xf numFmtId="0" fontId="17" fillId="0" borderId="51" xfId="29" applyFont="1" applyBorder="1" applyAlignment="1">
      <alignment horizontal="left" vertical="center"/>
    </xf>
    <xf numFmtId="0" fontId="59" fillId="0" borderId="0" xfId="29" applyFont="1" applyFill="1" applyBorder="1" applyAlignment="1">
      <alignment horizontal="left" vertical="center"/>
    </xf>
    <xf numFmtId="0" fontId="57" fillId="0" borderId="54" xfId="29" applyBorder="1" applyAlignment="1">
      <alignment horizontal="center" vertical="center" wrapText="1"/>
    </xf>
    <xf numFmtId="0" fontId="17" fillId="0" borderId="16" xfId="29" applyFont="1" applyBorder="1" applyAlignment="1">
      <alignment horizontal="left" vertical="center"/>
    </xf>
    <xf numFmtId="0" fontId="17" fillId="0" borderId="35" xfId="29" applyFont="1" applyBorder="1" applyAlignment="1">
      <alignment horizontal="left" vertical="center"/>
    </xf>
    <xf numFmtId="0" fontId="17" fillId="0" borderId="55" xfId="29" applyFont="1" applyBorder="1" applyAlignment="1">
      <alignment horizontal="left" vertical="center"/>
    </xf>
    <xf numFmtId="0" fontId="24" fillId="0" borderId="5" xfId="5" applyFont="1" applyBorder="1" applyAlignment="1">
      <alignment horizontal="left" vertical="top"/>
    </xf>
    <xf numFmtId="172" fontId="17" fillId="0" borderId="17" xfId="29" applyNumberFormat="1" applyFont="1" applyBorder="1" applyAlignment="1">
      <alignment horizontal="right" vertical="center"/>
    </xf>
    <xf numFmtId="172" fontId="17" fillId="0" borderId="45" xfId="29" applyNumberFormat="1" applyFont="1" applyBorder="1" applyAlignment="1">
      <alignment horizontal="right" vertical="center"/>
    </xf>
    <xf numFmtId="172" fontId="17" fillId="0" borderId="52" xfId="29" applyNumberFormat="1" applyFont="1" applyBorder="1" applyAlignment="1">
      <alignment horizontal="right" vertical="center"/>
    </xf>
    <xf numFmtId="172" fontId="17" fillId="0" borderId="53" xfId="29" applyNumberFormat="1" applyFont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0" fontId="56" fillId="0" borderId="20" xfId="0" applyFont="1" applyBorder="1" applyAlignment="1">
      <alignment vertical="center"/>
    </xf>
    <xf numFmtId="0" fontId="53" fillId="0" borderId="20" xfId="0" applyFont="1" applyBorder="1" applyAlignment="1">
      <alignment vertical="top"/>
    </xf>
    <xf numFmtId="0" fontId="56" fillId="0" borderId="20" xfId="0" applyFont="1" applyBorder="1" applyAlignment="1">
      <alignment horizontal="right" vertical="center"/>
    </xf>
    <xf numFmtId="0" fontId="42" fillId="0" borderId="2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5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2" fillId="0" borderId="4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3" fillId="0" borderId="25" xfId="0" applyFont="1" applyBorder="1" applyAlignment="1">
      <alignment vertical="top"/>
    </xf>
    <xf numFmtId="4" fontId="42" fillId="0" borderId="0" xfId="0" applyNumberFormat="1" applyFont="1" applyBorder="1" applyAlignment="1">
      <alignment horizontal="right" vertical="center"/>
    </xf>
    <xf numFmtId="4" fontId="53" fillId="0" borderId="0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2" fillId="0" borderId="25" xfId="0" applyFont="1" applyBorder="1" applyAlignment="1">
      <alignment horizontal="right" vertical="center"/>
    </xf>
    <xf numFmtId="0" fontId="53" fillId="0" borderId="25" xfId="0" applyFont="1" applyBorder="1" applyAlignment="1">
      <alignment horizontal="right" vertical="center"/>
    </xf>
    <xf numFmtId="4" fontId="42" fillId="0" borderId="41" xfId="0" applyNumberFormat="1" applyFont="1" applyBorder="1" applyAlignment="1">
      <alignment horizontal="right" vertical="center"/>
    </xf>
    <xf numFmtId="4" fontId="53" fillId="0" borderId="41" xfId="0" applyNumberFormat="1" applyFont="1" applyBorder="1" applyAlignment="1">
      <alignment horizontal="right" vertical="center"/>
    </xf>
    <xf numFmtId="0" fontId="42" fillId="0" borderId="41" xfId="0" applyFont="1" applyBorder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0" fontId="42" fillId="0" borderId="6" xfId="0" applyFont="1" applyBorder="1" applyAlignment="1">
      <alignment horizontal="right" vertical="center"/>
    </xf>
    <xf numFmtId="0" fontId="53" fillId="0" borderId="6" xfId="0" applyFont="1" applyBorder="1" applyAlignment="1">
      <alignment horizontal="right" vertical="center"/>
    </xf>
    <xf numFmtId="0" fontId="42" fillId="0" borderId="7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30" fillId="0" borderId="18" xfId="0" applyFont="1" applyBorder="1" applyAlignment="1">
      <alignment vertical="center"/>
    </xf>
    <xf numFmtId="0" fontId="61" fillId="0" borderId="5" xfId="29" applyFont="1" applyBorder="1" applyAlignment="1">
      <alignment horizontal="left" vertical="center" wrapText="1"/>
    </xf>
    <xf numFmtId="0" fontId="57" fillId="0" borderId="56" xfId="29" applyBorder="1" applyAlignment="1"/>
    <xf numFmtId="0" fontId="28" fillId="0" borderId="57" xfId="29" applyFont="1" applyBorder="1" applyAlignment="1">
      <alignment horizontal="center" vertical="center"/>
    </xf>
    <xf numFmtId="0" fontId="57" fillId="0" borderId="58" xfId="29" applyBorder="1"/>
    <xf numFmtId="0" fontId="57" fillId="0" borderId="60" xfId="29" applyBorder="1"/>
    <xf numFmtId="0" fontId="63" fillId="0" borderId="0" xfId="29" applyNumberFormat="1" applyFont="1" applyFill="1" applyBorder="1" applyAlignment="1">
      <alignment wrapText="1"/>
    </xf>
    <xf numFmtId="0" fontId="49" fillId="0" borderId="4" xfId="29" applyFont="1" applyBorder="1" applyAlignment="1">
      <alignment horizontal="justify" vertical="center" wrapText="1"/>
    </xf>
    <xf numFmtId="0" fontId="43" fillId="0" borderId="0" xfId="32" applyFont="1" applyFill="1"/>
    <xf numFmtId="0" fontId="45" fillId="0" borderId="0" xfId="32" applyFont="1" applyFill="1"/>
    <xf numFmtId="0" fontId="46" fillId="0" borderId="0" xfId="32" applyFont="1" applyFill="1"/>
    <xf numFmtId="0" fontId="30" fillId="0" borderId="8" xfId="32" applyFont="1" applyFill="1" applyBorder="1"/>
    <xf numFmtId="0" fontId="30" fillId="0" borderId="9" xfId="32" applyFont="1" applyFill="1" applyBorder="1"/>
    <xf numFmtId="0" fontId="30" fillId="0" borderId="10" xfId="32" applyFont="1" applyFill="1" applyBorder="1"/>
    <xf numFmtId="0" fontId="3" fillId="0" borderId="0" xfId="32" applyFill="1"/>
    <xf numFmtId="0" fontId="30" fillId="0" borderId="11" xfId="32" applyFont="1" applyFill="1" applyBorder="1"/>
    <xf numFmtId="167" fontId="30" fillId="0" borderId="7" xfId="32" applyNumberFormat="1" applyFont="1" applyFill="1" applyBorder="1"/>
    <xf numFmtId="167" fontId="30" fillId="0" borderId="12" xfId="32" applyNumberFormat="1" applyFont="1" applyFill="1" applyBorder="1"/>
    <xf numFmtId="0" fontId="30" fillId="0" borderId="13" xfId="32" applyFont="1" applyFill="1" applyBorder="1"/>
    <xf numFmtId="167" fontId="30" fillId="0" borderId="14" xfId="32" applyNumberFormat="1" applyFont="1" applyFill="1" applyBorder="1"/>
    <xf numFmtId="167" fontId="30" fillId="0" borderId="15" xfId="32" applyNumberFormat="1" applyFont="1" applyFill="1" applyBorder="1"/>
    <xf numFmtId="164" fontId="45" fillId="0" borderId="0" xfId="32" applyNumberFormat="1" applyFont="1" applyFill="1"/>
    <xf numFmtId="0" fontId="46" fillId="0" borderId="0" xfId="32" applyFont="1" applyFill="1" applyBorder="1"/>
    <xf numFmtId="164" fontId="46" fillId="0" borderId="0" xfId="32" applyNumberFormat="1" applyFont="1" applyFill="1"/>
    <xf numFmtId="2" fontId="3" fillId="0" borderId="0" xfId="32" applyNumberFormat="1" applyFill="1"/>
    <xf numFmtId="1" fontId="3" fillId="0" borderId="0" xfId="32" applyNumberFormat="1" applyFill="1"/>
    <xf numFmtId="166" fontId="10" fillId="0" borderId="0" xfId="32" applyNumberFormat="1" applyFont="1" applyFill="1"/>
    <xf numFmtId="0" fontId="3" fillId="0" borderId="0" xfId="30" applyFont="1"/>
    <xf numFmtId="0" fontId="3" fillId="0" borderId="0" xfId="30"/>
    <xf numFmtId="164" fontId="3" fillId="0" borderId="0" xfId="30" applyNumberFormat="1"/>
    <xf numFmtId="0" fontId="44" fillId="0" borderId="0" xfId="28"/>
    <xf numFmtId="0" fontId="27" fillId="0" borderId="0" xfId="28" applyFont="1"/>
    <xf numFmtId="0" fontId="3" fillId="0" borderId="0" xfId="30" applyFill="1"/>
    <xf numFmtId="169" fontId="30" fillId="0" borderId="11" xfId="32" applyNumberFormat="1" applyFont="1" applyFill="1" applyBorder="1"/>
    <xf numFmtId="0" fontId="29" fillId="0" borderId="0" xfId="30" applyFont="1" applyFill="1"/>
    <xf numFmtId="0" fontId="29" fillId="0" borderId="0" xfId="30" applyFont="1"/>
    <xf numFmtId="166" fontId="10" fillId="0" borderId="0" xfId="30" applyNumberFormat="1" applyFont="1" applyFill="1"/>
    <xf numFmtId="167" fontId="30" fillId="0" borderId="11" xfId="32" applyNumberFormat="1" applyFont="1" applyFill="1" applyBorder="1" applyAlignment="1">
      <alignment horizontal="right"/>
    </xf>
    <xf numFmtId="166" fontId="10" fillId="0" borderId="0" xfId="30" applyNumberFormat="1" applyFont="1"/>
    <xf numFmtId="167" fontId="30" fillId="0" borderId="13" xfId="32" applyNumberFormat="1" applyFont="1" applyFill="1" applyBorder="1" applyAlignment="1">
      <alignment horizontal="right"/>
    </xf>
    <xf numFmtId="0" fontId="42" fillId="0" borderId="0" xfId="0" applyFont="1" applyFill="1" applyAlignment="1">
      <alignment horizontal="center" vertical="center" readingOrder="1"/>
    </xf>
    <xf numFmtId="0" fontId="3" fillId="0" borderId="0" xfId="0" applyFont="1" applyBorder="1" applyAlignment="1">
      <alignment wrapText="1"/>
    </xf>
    <xf numFmtId="0" fontId="41" fillId="0" borderId="44" xfId="0" applyFont="1" applyBorder="1" applyAlignment="1">
      <alignment wrapText="1"/>
    </xf>
    <xf numFmtId="0" fontId="41" fillId="0" borderId="44" xfId="0" applyFont="1" applyBorder="1"/>
    <xf numFmtId="0" fontId="41" fillId="0" borderId="46" xfId="0" applyFont="1" applyBorder="1" applyAlignment="1">
      <alignment wrapText="1"/>
    </xf>
    <xf numFmtId="0" fontId="41" fillId="0" borderId="42" xfId="0" applyFont="1" applyBorder="1"/>
    <xf numFmtId="0" fontId="41" fillId="0" borderId="43" xfId="0" applyFont="1" applyBorder="1" applyAlignment="1">
      <alignment horizontal="center" vertical="center"/>
    </xf>
    <xf numFmtId="0" fontId="53" fillId="0" borderId="0" xfId="0" applyFont="1"/>
    <xf numFmtId="0" fontId="42" fillId="0" borderId="14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2" fillId="5" borderId="14" xfId="0" applyFont="1" applyFill="1" applyBorder="1" applyAlignment="1">
      <alignment horizontal="center" vertical="center"/>
    </xf>
    <xf numFmtId="0" fontId="42" fillId="5" borderId="25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55" fillId="0" borderId="66" xfId="0" applyFont="1" applyBorder="1" applyAlignment="1">
      <alignment horizontal="center" vertical="center"/>
    </xf>
    <xf numFmtId="0" fontId="49" fillId="0" borderId="25" xfId="0" applyFont="1" applyBorder="1" applyAlignment="1">
      <alignment vertical="center"/>
    </xf>
    <xf numFmtId="0" fontId="64" fillId="0" borderId="22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49" fillId="0" borderId="24" xfId="0" applyFont="1" applyBorder="1" applyAlignment="1">
      <alignment vertical="center"/>
    </xf>
    <xf numFmtId="0" fontId="54" fillId="0" borderId="24" xfId="0" applyFont="1" applyBorder="1" applyAlignment="1">
      <alignment horizontal="center" vertical="center"/>
    </xf>
    <xf numFmtId="0" fontId="55" fillId="0" borderId="68" xfId="0" applyFont="1" applyBorder="1" applyAlignment="1">
      <alignment horizontal="center" vertical="center"/>
    </xf>
    <xf numFmtId="0" fontId="3" fillId="0" borderId="0" xfId="30" applyBorder="1" applyAlignment="1"/>
    <xf numFmtId="0" fontId="3" fillId="0" borderId="0" xfId="30" applyBorder="1"/>
    <xf numFmtId="0" fontId="68" fillId="0" borderId="0" xfId="30" applyFont="1" applyBorder="1"/>
    <xf numFmtId="0" fontId="3" fillId="0" borderId="42" xfId="30" applyBorder="1" applyAlignment="1"/>
    <xf numFmtId="0" fontId="3" fillId="0" borderId="48" xfId="30" applyBorder="1" applyAlignment="1"/>
    <xf numFmtId="0" fontId="3" fillId="0" borderId="43" xfId="30" applyBorder="1" applyAlignment="1"/>
    <xf numFmtId="0" fontId="3" fillId="0" borderId="44" xfId="30" applyBorder="1" applyAlignment="1"/>
    <xf numFmtId="0" fontId="3" fillId="0" borderId="17" xfId="30" applyBorder="1" applyAlignment="1"/>
    <xf numFmtId="164" fontId="3" fillId="0" borderId="17" xfId="30" applyNumberFormat="1" applyBorder="1" applyAlignment="1"/>
    <xf numFmtId="164" fontId="3" fillId="0" borderId="45" xfId="30" applyNumberFormat="1" applyBorder="1" applyAlignment="1"/>
    <xf numFmtId="0" fontId="3" fillId="0" borderId="46" xfId="30" applyBorder="1" applyAlignment="1"/>
    <xf numFmtId="0" fontId="3" fillId="0" borderId="49" xfId="30" applyBorder="1" applyAlignment="1"/>
    <xf numFmtId="164" fontId="3" fillId="0" borderId="49" xfId="30" applyNumberFormat="1" applyBorder="1" applyAlignment="1"/>
    <xf numFmtId="164" fontId="3" fillId="0" borderId="47" xfId="30" applyNumberFormat="1" applyBorder="1" applyAlignment="1"/>
    <xf numFmtId="0" fontId="28" fillId="0" borderId="5" xfId="0" applyFont="1" applyBorder="1"/>
    <xf numFmtId="0" fontId="19" fillId="0" borderId="26" xfId="0" applyFont="1" applyBorder="1"/>
    <xf numFmtId="0" fontId="19" fillId="0" borderId="22" xfId="0" applyFont="1" applyBorder="1"/>
    <xf numFmtId="164" fontId="19" fillId="0" borderId="30" xfId="0" applyNumberFormat="1" applyFont="1" applyBorder="1"/>
    <xf numFmtId="164" fontId="19" fillId="0" borderId="6" xfId="0" applyNumberFormat="1" applyFont="1" applyBorder="1"/>
    <xf numFmtId="164" fontId="19" fillId="0" borderId="34" xfId="0" applyNumberFormat="1" applyFont="1" applyBorder="1"/>
    <xf numFmtId="0" fontId="30" fillId="0" borderId="30" xfId="0" applyFont="1" applyBorder="1"/>
    <xf numFmtId="0" fontId="30" fillId="0" borderId="6" xfId="0" applyFont="1" applyBorder="1"/>
    <xf numFmtId="0" fontId="30" fillId="0" borderId="34" xfId="0" applyFont="1" applyBorder="1"/>
    <xf numFmtId="0" fontId="30" fillId="0" borderId="31" xfId="0" applyFont="1" applyBorder="1"/>
    <xf numFmtId="0" fontId="30" fillId="0" borderId="24" xfId="0" applyFont="1" applyBorder="1"/>
    <xf numFmtId="0" fontId="30" fillId="0" borderId="37" xfId="0" applyFont="1" applyBorder="1"/>
    <xf numFmtId="0" fontId="39" fillId="0" borderId="4" xfId="0" applyFont="1" applyBorder="1" applyAlignment="1">
      <alignment horizontal="justify" vertical="center" wrapText="1"/>
    </xf>
    <xf numFmtId="0" fontId="70" fillId="0" borderId="20" xfId="0" applyFont="1" applyBorder="1" applyAlignment="1">
      <alignment horizontal="left" vertical="center" wrapText="1" indent="1"/>
    </xf>
    <xf numFmtId="0" fontId="70" fillId="0" borderId="20" xfId="0" applyFont="1" applyBorder="1" applyAlignment="1">
      <alignment horizontal="center" vertical="center"/>
    </xf>
    <xf numFmtId="0" fontId="70" fillId="0" borderId="0" xfId="0" applyFont="1" applyBorder="1" applyAlignment="1">
      <alignment vertical="center"/>
    </xf>
    <xf numFmtId="0" fontId="70" fillId="0" borderId="0" xfId="0" applyFont="1" applyBorder="1" applyAlignment="1">
      <alignment horizontal="center" vertical="center"/>
    </xf>
    <xf numFmtId="0" fontId="70" fillId="0" borderId="6" xfId="0" applyFont="1" applyBorder="1" applyAlignment="1">
      <alignment vertical="center"/>
    </xf>
    <xf numFmtId="0" fontId="70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vertical="center"/>
    </xf>
    <xf numFmtId="4" fontId="42" fillId="0" borderId="6" xfId="0" applyNumberFormat="1" applyFont="1" applyBorder="1" applyAlignment="1">
      <alignment horizontal="right" vertical="center" wrapText="1"/>
    </xf>
    <xf numFmtId="0" fontId="53" fillId="0" borderId="6" xfId="0" applyFont="1" applyBorder="1" applyAlignment="1">
      <alignment horizontal="right" vertical="center" wrapText="1"/>
    </xf>
    <xf numFmtId="0" fontId="42" fillId="0" borderId="6" xfId="0" applyFont="1" applyBorder="1" applyAlignment="1">
      <alignment vertical="center" wrapText="1"/>
    </xf>
    <xf numFmtId="4" fontId="42" fillId="0" borderId="6" xfId="0" applyNumberFormat="1" applyFont="1" applyBorder="1" applyAlignment="1">
      <alignment horizontal="right" vertical="center"/>
    </xf>
    <xf numFmtId="0" fontId="42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left" vertical="center" wrapText="1" indent="2"/>
    </xf>
    <xf numFmtId="0" fontId="42" fillId="0" borderId="6" xfId="0" applyFont="1" applyBorder="1" applyAlignment="1">
      <alignment horizontal="right" vertical="center" wrapText="1"/>
    </xf>
    <xf numFmtId="0" fontId="42" fillId="0" borderId="6" xfId="0" applyFont="1" applyBorder="1" applyAlignment="1">
      <alignment horizontal="left" vertical="center" wrapText="1" indent="1"/>
    </xf>
    <xf numFmtId="0" fontId="42" fillId="0" borderId="6" xfId="0" applyFont="1" applyBorder="1" applyAlignment="1">
      <alignment horizontal="left" vertical="center" indent="1"/>
    </xf>
    <xf numFmtId="0" fontId="53" fillId="0" borderId="6" xfId="0" applyFont="1" applyBorder="1" applyAlignment="1">
      <alignment vertical="center"/>
    </xf>
    <xf numFmtId="0" fontId="53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left" vertical="center" indent="2"/>
    </xf>
    <xf numFmtId="0" fontId="53" fillId="0" borderId="6" xfId="0" applyFont="1" applyBorder="1" applyAlignment="1">
      <alignment horizontal="left" vertical="center" indent="2"/>
    </xf>
    <xf numFmtId="0" fontId="53" fillId="0" borderId="6" xfId="0" applyFont="1" applyBorder="1" applyAlignment="1">
      <alignment vertical="center" wrapText="1"/>
    </xf>
    <xf numFmtId="0" fontId="53" fillId="0" borderId="6" xfId="0" applyFont="1" applyBorder="1" applyAlignment="1">
      <alignment horizontal="left" vertical="center" indent="1"/>
    </xf>
    <xf numFmtId="0" fontId="70" fillId="0" borderId="6" xfId="0" applyFont="1" applyBorder="1" applyAlignment="1">
      <alignment horizontal="left" vertical="center" wrapText="1" indent="2"/>
    </xf>
    <xf numFmtId="0" fontId="42" fillId="0" borderId="33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56" fillId="0" borderId="25" xfId="0" applyFont="1" applyBorder="1" applyAlignment="1">
      <alignment vertical="center" wrapText="1"/>
    </xf>
    <xf numFmtId="0" fontId="56" fillId="0" borderId="25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 wrapText="1"/>
    </xf>
    <xf numFmtId="0" fontId="56" fillId="0" borderId="29" xfId="0" applyFont="1" applyBorder="1" applyAlignment="1">
      <alignment vertical="center"/>
    </xf>
    <xf numFmtId="0" fontId="56" fillId="0" borderId="29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56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/>
    </xf>
    <xf numFmtId="4" fontId="56" fillId="0" borderId="0" xfId="0" applyNumberFormat="1" applyFont="1" applyBorder="1" applyAlignment="1">
      <alignment horizontal="right" vertical="center"/>
    </xf>
    <xf numFmtId="4" fontId="56" fillId="0" borderId="6" xfId="0" applyNumberFormat="1" applyFont="1" applyBorder="1" applyAlignment="1">
      <alignment horizontal="right" vertical="center"/>
    </xf>
    <xf numFmtId="0" fontId="56" fillId="0" borderId="6" xfId="0" applyFont="1" applyBorder="1" applyAlignment="1">
      <alignment vertical="center" wrapText="1"/>
    </xf>
    <xf numFmtId="0" fontId="56" fillId="0" borderId="6" xfId="0" applyFont="1" applyBorder="1" applyAlignment="1">
      <alignment horizontal="right" vertical="center" wrapText="1"/>
    </xf>
    <xf numFmtId="0" fontId="12" fillId="0" borderId="2" xfId="2" applyBorder="1" applyAlignment="1" applyProtection="1">
      <alignment horizontal="left" indent="4"/>
    </xf>
    <xf numFmtId="0" fontId="28" fillId="0" borderId="0" xfId="0" applyFont="1" applyFill="1"/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/>
    <xf numFmtId="164" fontId="42" fillId="0" borderId="6" xfId="0" applyNumberFormat="1" applyFont="1" applyBorder="1" applyAlignment="1">
      <alignment horizontal="center" vertical="center"/>
    </xf>
    <xf numFmtId="164" fontId="42" fillId="5" borderId="6" xfId="0" applyNumberFormat="1" applyFont="1" applyFill="1" applyBorder="1" applyAlignment="1">
      <alignment horizontal="center" vertical="center"/>
    </xf>
    <xf numFmtId="164" fontId="42" fillId="5" borderId="25" xfId="0" applyNumberFormat="1" applyFont="1" applyFill="1" applyBorder="1" applyAlignment="1">
      <alignment horizontal="center" vertical="center"/>
    </xf>
    <xf numFmtId="0" fontId="3" fillId="0" borderId="48" xfId="30" applyBorder="1" applyAlignment="1">
      <alignment horizontal="center" vertical="center"/>
    </xf>
    <xf numFmtId="0" fontId="19" fillId="0" borderId="3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4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wrapText="1"/>
    </xf>
    <xf numFmtId="165" fontId="27" fillId="0" borderId="10" xfId="0" applyNumberFormat="1" applyFont="1" applyBorder="1"/>
    <xf numFmtId="165" fontId="27" fillId="0" borderId="12" xfId="0" applyNumberFormat="1" applyFont="1" applyBorder="1"/>
    <xf numFmtId="0" fontId="27" fillId="0" borderId="11" xfId="0" applyFont="1" applyBorder="1"/>
    <xf numFmtId="0" fontId="2" fillId="0" borderId="0" xfId="0" applyFont="1"/>
    <xf numFmtId="164" fontId="27" fillId="0" borderId="12" xfId="0" applyNumberFormat="1" applyFont="1" applyBorder="1"/>
    <xf numFmtId="164" fontId="27" fillId="0" borderId="15" xfId="0" applyNumberFormat="1" applyFont="1" applyBorder="1"/>
    <xf numFmtId="0" fontId="0" fillId="0" borderId="42" xfId="0" applyBorder="1"/>
    <xf numFmtId="164" fontId="0" fillId="0" borderId="43" xfId="0" applyNumberFormat="1" applyBorder="1"/>
    <xf numFmtId="0" fontId="0" fillId="0" borderId="44" xfId="0" applyBorder="1"/>
    <xf numFmtId="164" fontId="0" fillId="0" borderId="45" xfId="0" applyNumberFormat="1" applyBorder="1"/>
    <xf numFmtId="0" fontId="0" fillId="0" borderId="46" xfId="0" applyBorder="1"/>
    <xf numFmtId="164" fontId="0" fillId="0" borderId="47" xfId="0" applyNumberFormat="1" applyBorder="1"/>
    <xf numFmtId="0" fontId="42" fillId="0" borderId="0" xfId="0" applyFont="1" applyAlignment="1">
      <alignment horizontal="left" vertical="center" indent="2"/>
    </xf>
    <xf numFmtId="0" fontId="49" fillId="0" borderId="0" xfId="29" applyFont="1" applyAlignment="1">
      <alignment wrapText="1"/>
    </xf>
    <xf numFmtId="0" fontId="42" fillId="5" borderId="31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5" xfId="0" applyFont="1" applyBorder="1" applyAlignment="1">
      <alignment wrapText="1"/>
    </xf>
    <xf numFmtId="0" fontId="2" fillId="0" borderId="5" xfId="0" applyFont="1" applyBorder="1" applyAlignment="1"/>
    <xf numFmtId="0" fontId="25" fillId="0" borderId="5" xfId="5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2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right" vertical="center"/>
    </xf>
    <xf numFmtId="0" fontId="42" fillId="0" borderId="6" xfId="0" applyFont="1" applyBorder="1" applyAlignment="1">
      <alignment horizontal="right" vertical="center" wrapText="1"/>
    </xf>
    <xf numFmtId="164" fontId="42" fillId="0" borderId="6" xfId="0" applyNumberFormat="1" applyFont="1" applyBorder="1" applyAlignment="1">
      <alignment horizontal="right" vertical="center" wrapText="1"/>
    </xf>
    <xf numFmtId="173" fontId="42" fillId="0" borderId="6" xfId="0" applyNumberFormat="1" applyFont="1" applyBorder="1" applyAlignment="1">
      <alignment horizontal="right" vertical="center" wrapText="1"/>
    </xf>
    <xf numFmtId="173" fontId="70" fillId="0" borderId="0" xfId="0" applyNumberFormat="1" applyFont="1" applyBorder="1" applyAlignment="1">
      <alignment horizontal="right" vertical="center"/>
    </xf>
    <xf numFmtId="173" fontId="70" fillId="0" borderId="6" xfId="0" applyNumberFormat="1" applyFont="1" applyBorder="1" applyAlignment="1">
      <alignment horizontal="right" vertical="center"/>
    </xf>
    <xf numFmtId="173" fontId="42" fillId="0" borderId="6" xfId="0" applyNumberFormat="1" applyFont="1" applyBorder="1" applyAlignment="1">
      <alignment horizontal="right" vertical="center"/>
    </xf>
    <xf numFmtId="173" fontId="70" fillId="0" borderId="6" xfId="0" applyNumberFormat="1" applyFont="1" applyBorder="1" applyAlignment="1">
      <alignment horizontal="right" vertical="center" wrapText="1"/>
    </xf>
    <xf numFmtId="164" fontId="53" fillId="0" borderId="6" xfId="0" applyNumberFormat="1" applyFont="1" applyBorder="1" applyAlignment="1">
      <alignment horizontal="right" vertical="center" wrapText="1"/>
    </xf>
    <xf numFmtId="164" fontId="42" fillId="0" borderId="6" xfId="0" applyNumberFormat="1" applyFont="1" applyBorder="1" applyAlignment="1">
      <alignment horizontal="right" vertical="center"/>
    </xf>
    <xf numFmtId="164" fontId="56" fillId="0" borderId="29" xfId="0" applyNumberFormat="1" applyFont="1" applyBorder="1" applyAlignment="1">
      <alignment horizontal="center" vertical="center"/>
    </xf>
    <xf numFmtId="164" fontId="56" fillId="0" borderId="6" xfId="0" applyNumberFormat="1" applyFont="1" applyBorder="1" applyAlignment="1">
      <alignment horizontal="center" vertical="center"/>
    </xf>
    <xf numFmtId="164" fontId="42" fillId="0" borderId="6" xfId="0" applyNumberFormat="1" applyFont="1" applyBorder="1" applyAlignment="1">
      <alignment horizontal="center" vertical="center" wrapText="1"/>
    </xf>
    <xf numFmtId="164" fontId="56" fillId="0" borderId="6" xfId="0" applyNumberFormat="1" applyFont="1" applyBorder="1" applyAlignment="1">
      <alignment horizontal="center" vertical="center" wrapText="1"/>
    </xf>
    <xf numFmtId="164" fontId="56" fillId="0" borderId="25" xfId="0" applyNumberFormat="1" applyFont="1" applyBorder="1" applyAlignment="1">
      <alignment horizontal="center" vertical="center" wrapText="1"/>
    </xf>
    <xf numFmtId="1" fontId="42" fillId="0" borderId="6" xfId="0" applyNumberFormat="1" applyFont="1" applyBorder="1" applyAlignment="1">
      <alignment horizontal="right" vertical="center" wrapText="1"/>
    </xf>
    <xf numFmtId="173" fontId="56" fillId="0" borderId="6" xfId="0" applyNumberFormat="1" applyFont="1" applyBorder="1" applyAlignment="1">
      <alignment horizontal="right" vertical="center" wrapText="1"/>
    </xf>
    <xf numFmtId="173" fontId="56" fillId="0" borderId="6" xfId="0" applyNumberFormat="1" applyFont="1" applyBorder="1" applyAlignment="1">
      <alignment horizontal="right" vertical="center"/>
    </xf>
    <xf numFmtId="0" fontId="42" fillId="0" borderId="6" xfId="0" applyFont="1" applyBorder="1" applyAlignment="1">
      <alignment horizontal="center" vertical="center"/>
    </xf>
    <xf numFmtId="173" fontId="53" fillId="0" borderId="6" xfId="0" applyNumberFormat="1" applyFont="1" applyBorder="1" applyAlignment="1">
      <alignment horizontal="right" vertical="center"/>
    </xf>
    <xf numFmtId="173" fontId="53" fillId="0" borderId="6" xfId="0" applyNumberFormat="1" applyFont="1" applyBorder="1" applyAlignment="1">
      <alignment horizontal="right" vertical="center" wrapText="1"/>
    </xf>
    <xf numFmtId="0" fontId="22" fillId="0" borderId="0" xfId="2" applyFont="1" applyAlignment="1" applyProtection="1">
      <alignment horizontal="left"/>
    </xf>
    <xf numFmtId="0" fontId="21" fillId="0" borderId="41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30" fillId="0" borderId="5" xfId="0" applyFont="1" applyBorder="1" applyAlignment="1">
      <alignment horizontal="justify" vertical="center"/>
    </xf>
    <xf numFmtId="0" fontId="4" fillId="0" borderId="5" xfId="0" applyFont="1" applyBorder="1" applyAlignment="1"/>
    <xf numFmtId="0" fontId="48" fillId="0" borderId="4" xfId="0" applyFont="1" applyBorder="1" applyAlignment="1">
      <alignment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vertical="center" wrapText="1"/>
    </xf>
    <xf numFmtId="0" fontId="42" fillId="0" borderId="26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30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2" fillId="0" borderId="29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24" fillId="0" borderId="5" xfId="5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3" fillId="0" borderId="4" xfId="5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2" fillId="0" borderId="0" xfId="15" applyFont="1" applyAlignment="1" applyProtection="1">
      <alignment horizontal="left"/>
    </xf>
    <xf numFmtId="0" fontId="30" fillId="0" borderId="18" xfId="0" applyFont="1" applyBorder="1" applyAlignment="1">
      <alignment horizontal="justify" vertical="center"/>
    </xf>
    <xf numFmtId="0" fontId="0" fillId="0" borderId="18" xfId="0" applyBorder="1" applyAlignment="1">
      <alignment horizontal="justify" vertical="center"/>
    </xf>
    <xf numFmtId="0" fontId="2" fillId="0" borderId="5" xfId="0" applyFont="1" applyBorder="1" applyAlignment="1"/>
    <xf numFmtId="0" fontId="0" fillId="0" borderId="5" xfId="0" applyBorder="1" applyAlignment="1"/>
    <xf numFmtId="0" fontId="30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167" fontId="30" fillId="0" borderId="8" xfId="32" applyNumberFormat="1" applyFont="1" applyFill="1" applyBorder="1" applyAlignment="1">
      <alignment horizontal="center"/>
    </xf>
    <xf numFmtId="167" fontId="30" fillId="0" borderId="11" xfId="32" applyNumberFormat="1" applyFont="1" applyFill="1" applyBorder="1" applyAlignment="1">
      <alignment horizontal="center"/>
    </xf>
    <xf numFmtId="167" fontId="30" fillId="0" borderId="9" xfId="32" applyNumberFormat="1" applyFont="1" applyFill="1" applyBorder="1" applyAlignment="1">
      <alignment horizontal="center" wrapText="1"/>
    </xf>
    <xf numFmtId="167" fontId="30" fillId="0" borderId="7" xfId="32" applyNumberFormat="1" applyFont="1" applyFill="1" applyBorder="1" applyAlignment="1">
      <alignment horizontal="center" wrapText="1"/>
    </xf>
    <xf numFmtId="167" fontId="30" fillId="0" borderId="10" xfId="32" applyNumberFormat="1" applyFont="1" applyFill="1" applyBorder="1" applyAlignment="1">
      <alignment horizontal="center" wrapText="1"/>
    </xf>
    <xf numFmtId="167" fontId="30" fillId="0" borderId="12" xfId="32" applyNumberFormat="1" applyFont="1" applyFill="1" applyBorder="1" applyAlignment="1">
      <alignment horizontal="center" wrapText="1"/>
    </xf>
    <xf numFmtId="0" fontId="42" fillId="0" borderId="4" xfId="0" applyFont="1" applyBorder="1" applyAlignment="1">
      <alignment vertical="center"/>
    </xf>
    <xf numFmtId="0" fontId="4" fillId="0" borderId="5" xfId="0" applyFont="1" applyBorder="1" applyAlignment="1">
      <alignment horizontal="justify" vertical="center"/>
    </xf>
    <xf numFmtId="0" fontId="42" fillId="0" borderId="62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2" fillId="0" borderId="65" xfId="0" applyFont="1" applyBorder="1" applyAlignment="1">
      <alignment horizontal="center" vertical="center"/>
    </xf>
    <xf numFmtId="0" fontId="30" fillId="0" borderId="19" xfId="0" applyFont="1" applyBorder="1" applyAlignment="1">
      <alignment horizontal="justify" vertical="center"/>
    </xf>
    <xf numFmtId="0" fontId="64" fillId="0" borderId="0" xfId="0" applyFont="1" applyBorder="1" applyAlignment="1"/>
    <xf numFmtId="0" fontId="67" fillId="0" borderId="18" xfId="0" applyFont="1" applyBorder="1" applyAlignment="1">
      <alignment horizontal="justify" vertical="center"/>
    </xf>
    <xf numFmtId="0" fontId="19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5" fillId="0" borderId="5" xfId="5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42" fillId="0" borderId="9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2" fillId="0" borderId="21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/>
    </xf>
    <xf numFmtId="164" fontId="42" fillId="0" borderId="6" xfId="0" applyNumberFormat="1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/>
    </xf>
    <xf numFmtId="164" fontId="42" fillId="0" borderId="0" xfId="0" applyNumberFormat="1" applyFont="1" applyBorder="1" applyAlignment="1">
      <alignment horizontal="center" vertical="center" wrapText="1"/>
    </xf>
    <xf numFmtId="164" fontId="42" fillId="0" borderId="25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right" vertical="center"/>
    </xf>
    <xf numFmtId="0" fontId="42" fillId="0" borderId="41" xfId="0" applyFont="1" applyBorder="1" applyAlignment="1">
      <alignment horizontal="right" vertical="center" wrapText="1"/>
    </xf>
    <xf numFmtId="0" fontId="42" fillId="0" borderId="25" xfId="0" applyFont="1" applyBorder="1" applyAlignment="1">
      <alignment horizontal="right" vertical="center" wrapText="1"/>
    </xf>
    <xf numFmtId="173" fontId="53" fillId="0" borderId="6" xfId="0" applyNumberFormat="1" applyFont="1" applyBorder="1" applyAlignment="1">
      <alignment horizontal="right" vertical="center"/>
    </xf>
    <xf numFmtId="173" fontId="53" fillId="0" borderId="6" xfId="0" applyNumberFormat="1" applyFont="1" applyBorder="1" applyAlignment="1">
      <alignment horizontal="right" vertical="center" wrapText="1"/>
    </xf>
    <xf numFmtId="164" fontId="56" fillId="0" borderId="20" xfId="0" applyNumberFormat="1" applyFont="1" applyBorder="1" applyAlignment="1">
      <alignment horizontal="right" vertical="center"/>
    </xf>
    <xf numFmtId="166" fontId="3" fillId="0" borderId="17" xfId="30" applyNumberFormat="1" applyBorder="1" applyAlignment="1"/>
    <xf numFmtId="166" fontId="3" fillId="0" borderId="49" xfId="30" applyNumberFormat="1" applyBorder="1" applyAlignment="1"/>
    <xf numFmtId="164" fontId="21" fillId="5" borderId="6" xfId="0" applyNumberFormat="1" applyFont="1" applyFill="1" applyBorder="1" applyAlignment="1">
      <alignment horizontal="center" vertical="center" wrapText="1"/>
    </xf>
    <xf numFmtId="175" fontId="28" fillId="0" borderId="59" xfId="29" applyNumberFormat="1" applyFont="1" applyBorder="1" applyAlignment="1">
      <alignment vertical="center"/>
    </xf>
    <xf numFmtId="175" fontId="28" fillId="0" borderId="61" xfId="29" applyNumberFormat="1" applyFont="1" applyBorder="1" applyAlignment="1">
      <alignment vertical="center"/>
    </xf>
    <xf numFmtId="166" fontId="41" fillId="0" borderId="45" xfId="0" applyNumberFormat="1" applyFont="1" applyBorder="1"/>
    <xf numFmtId="166" fontId="41" fillId="0" borderId="45" xfId="0" applyNumberFormat="1" applyFont="1" applyFill="1" applyBorder="1"/>
    <xf numFmtId="166" fontId="41" fillId="0" borderId="47" xfId="0" applyNumberFormat="1" applyFont="1" applyFill="1" applyBorder="1"/>
    <xf numFmtId="176" fontId="28" fillId="0" borderId="7" xfId="0" applyNumberFormat="1" applyFont="1" applyBorder="1" applyAlignment="1">
      <alignment horizontal="right" vertical="center"/>
    </xf>
    <xf numFmtId="176" fontId="28" fillId="0" borderId="12" xfId="0" applyNumberFormat="1" applyFont="1" applyBorder="1" applyAlignment="1">
      <alignment horizontal="right" vertical="center"/>
    </xf>
    <xf numFmtId="176" fontId="28" fillId="0" borderId="14" xfId="0" applyNumberFormat="1" applyFont="1" applyBorder="1" applyAlignment="1">
      <alignment horizontal="right" vertical="center"/>
    </xf>
    <xf numFmtId="176" fontId="28" fillId="0" borderId="15" xfId="0" applyNumberFormat="1" applyFont="1" applyBorder="1" applyAlignment="1">
      <alignment horizontal="right" vertical="center"/>
    </xf>
    <xf numFmtId="173" fontId="70" fillId="0" borderId="20" xfId="0" applyNumberFormat="1" applyFont="1" applyBorder="1" applyAlignment="1">
      <alignment horizontal="right" vertical="center" wrapText="1"/>
    </xf>
    <xf numFmtId="166" fontId="17" fillId="0" borderId="17" xfId="29" applyNumberFormat="1" applyFont="1" applyBorder="1" applyAlignment="1">
      <alignment horizontal="right" vertical="center"/>
    </xf>
    <xf numFmtId="166" fontId="17" fillId="0" borderId="45" xfId="29" applyNumberFormat="1" applyFont="1" applyBorder="1" applyAlignment="1">
      <alignment horizontal="right" vertical="center"/>
    </xf>
    <xf numFmtId="166" fontId="17" fillId="0" borderId="52" xfId="29" applyNumberFormat="1" applyFont="1" applyBorder="1" applyAlignment="1">
      <alignment horizontal="right" vertical="center"/>
    </xf>
    <xf numFmtId="166" fontId="17" fillId="0" borderId="53" xfId="29" applyNumberFormat="1" applyFont="1" applyBorder="1" applyAlignment="1">
      <alignment horizontal="right" vertical="center"/>
    </xf>
    <xf numFmtId="176" fontId="17" fillId="0" borderId="17" xfId="29" applyNumberFormat="1" applyFont="1" applyBorder="1" applyAlignment="1">
      <alignment horizontal="right" vertical="center"/>
    </xf>
    <xf numFmtId="176" fontId="17" fillId="0" borderId="45" xfId="29" applyNumberFormat="1" applyFont="1" applyBorder="1" applyAlignment="1">
      <alignment horizontal="right" vertical="center"/>
    </xf>
    <xf numFmtId="176" fontId="17" fillId="0" borderId="52" xfId="29" applyNumberFormat="1" applyFont="1" applyBorder="1" applyAlignment="1">
      <alignment horizontal="right" vertical="center"/>
    </xf>
    <xf numFmtId="176" fontId="17" fillId="0" borderId="53" xfId="29" applyNumberFormat="1" applyFont="1" applyBorder="1" applyAlignment="1">
      <alignment horizontal="right" vertical="center"/>
    </xf>
  </cellXfs>
  <cellStyles count="34">
    <cellStyle name="Hipersaitas" xfId="2" builtinId="8"/>
    <cellStyle name="Hipersaitas 2" xfId="15"/>
    <cellStyle name="Hipersaitas 3" xfId="28"/>
    <cellStyle name="Įprastas" xfId="0" builtinId="0"/>
    <cellStyle name="Įprastas 10" xfId="29"/>
    <cellStyle name="Įprastas 2" xfId="1"/>
    <cellStyle name="Įprastas 2 2" xfId="3"/>
    <cellStyle name="Įprastas 2 2 2" xfId="6"/>
    <cellStyle name="Įprastas 2 2 2 2" xfId="16"/>
    <cellStyle name="Įprastas 2 2 2 2 2" xfId="22"/>
    <cellStyle name="Įprastas 2 2 2 3" xfId="30"/>
    <cellStyle name="Įprastas 2 2 3" xfId="33"/>
    <cellStyle name="Įprastas 2 3" xfId="5"/>
    <cellStyle name="Įprastas 2 4" xfId="13"/>
    <cellStyle name="Įprastas 2 5" xfId="18"/>
    <cellStyle name="Įprastas 2 6" xfId="27"/>
    <cellStyle name="Įprastas 2 6 2" xfId="32"/>
    <cellStyle name="Įprastas 2 7" xfId="31"/>
    <cellStyle name="Įprastas 3" xfId="4"/>
    <cellStyle name="Įprastas 3 2" xfId="21"/>
    <cellStyle name="Įprastas 4" xfId="9"/>
    <cellStyle name="Įprastas 5" xfId="11"/>
    <cellStyle name="Įprastas 5 2" xfId="17"/>
    <cellStyle name="Įprastas 6" xfId="19"/>
    <cellStyle name="Įprastas 7" xfId="20"/>
    <cellStyle name="Įprastas 8" xfId="25"/>
    <cellStyle name="Įprastas 9" xfId="26"/>
    <cellStyle name="Normal 2" xfId="7"/>
    <cellStyle name="Normal 2 2" xfId="8"/>
    <cellStyle name="Normal 3" xfId="12"/>
    <cellStyle name="Normal 4" xfId="14"/>
    <cellStyle name="Normal 45" xfId="23"/>
    <cellStyle name="Normal 5" xfId="24"/>
    <cellStyle name="Procentai 2" xfId="10"/>
  </cellStyles>
  <dxfs count="0"/>
  <tableStyles count="0" defaultTableStyle="TableStyleMedium2" defaultPivotStyle="PivotStyleMedium9"/>
  <colors>
    <mruColors>
      <color rgb="FF47ABD9"/>
      <color rgb="FF4FA1CC"/>
      <color rgb="FFD1D1D1"/>
      <color rgb="FF8D8473"/>
      <color rgb="FFC9D6D9"/>
      <color rgb="FFE6D6B1"/>
      <color rgb="FFFDCA57"/>
      <color rgb="FFCDAE64"/>
      <color rgb="FFE1942A"/>
      <color rgb="FFFCC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1807999783565E-2"/>
          <c:y val="8.5333302617183915E-2"/>
          <c:w val="0.90710430559876631"/>
          <c:h val="0.66716316442570756"/>
        </c:manualLayout>
      </c:layout>
      <c:barChart>
        <c:barDir val="col"/>
        <c:grouping val="stacked"/>
        <c:varyColors val="0"/>
        <c:ser>
          <c:idx val="0"/>
          <c:order val="0"/>
          <c:tx>
            <c:v>Iš viso</c:v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'2016'!$C$2:$C$8</c:f>
              <c:numCache>
                <c:formatCode>0.0;\–0.0</c:formatCode>
                <c:ptCount val="7"/>
                <c:pt idx="0">
                  <c:v>-1.1467349055619633</c:v>
                </c:pt>
                <c:pt idx="3">
                  <c:v>-0.29266836983702649</c:v>
                </c:pt>
                <c:pt idx="6">
                  <c:v>0.24170237403427242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3-466B-9951-98FFB1C05DBF}"/>
            </c:ext>
          </c:extLst>
        </c:ser>
        <c:ser>
          <c:idx val="1"/>
          <c:order val="1"/>
          <c:tx>
            <c:strRef>
              <c:f>'2016'!$D$1</c:f>
              <c:strCache>
                <c:ptCount val="1"/>
                <c:pt idx="0">
                  <c:v>Tušti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'2016'!$D$2:$D$8</c:f>
              <c:numCache>
                <c:formatCode>0.0;\–0.0</c:formatCode>
                <c:ptCount val="7"/>
                <c:pt idx="1">
                  <c:v>-0.71867202162267163</c:v>
                </c:pt>
                <c:pt idx="2">
                  <c:v>-0.29266836983702643</c:v>
                </c:pt>
                <c:pt idx="4">
                  <c:v>0</c:v>
                </c:pt>
                <c:pt idx="5">
                  <c:v>0.20103253899975143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63-466B-9951-98FFB1C05DBF}"/>
            </c:ext>
          </c:extLst>
        </c:ser>
        <c:ser>
          <c:idx val="2"/>
          <c:order val="2"/>
          <c:tx>
            <c:v>Teigiamas poveikis</c:v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'2016'!$E$2:$E$8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0.20103253899975143</c:v>
                </c:pt>
                <c:pt idx="5">
                  <c:v>4.0669835034520811E-2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63-466B-9951-98FFB1C05DBF}"/>
            </c:ext>
          </c:extLst>
        </c:ser>
        <c:ser>
          <c:idx val="3"/>
          <c:order val="3"/>
          <c:tx>
            <c:strRef>
              <c:f>'2016'!$F$1</c:f>
              <c:strCache>
                <c:ptCount val="1"/>
                <c:pt idx="0">
                  <c:v>Aukštyn&lt;0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'2016'!$F$2:$F$8</c:f>
              <c:numCache>
                <c:formatCode>0.0;\–0.0</c:formatCode>
                <c:ptCount val="7"/>
                <c:pt idx="1">
                  <c:v>-0.42806288393929171</c:v>
                </c:pt>
                <c:pt idx="2">
                  <c:v>-0.4260036517856452</c:v>
                </c:pt>
                <c:pt idx="4">
                  <c:v>-0.29266836983702649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C63-466B-9951-98FFB1C05DBF}"/>
            </c:ext>
          </c:extLst>
        </c:ser>
        <c:ser>
          <c:idx val="4"/>
          <c:order val="4"/>
          <c:tx>
            <c:strRef>
              <c:f>'2016'!$G$1</c:f>
              <c:strCache>
                <c:ptCount val="1"/>
                <c:pt idx="0">
                  <c:v>Žemyn&gt;0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'2016'!$G$2:$G$8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C63-466B-9951-98FFB1C05DBF}"/>
            </c:ext>
          </c:extLst>
        </c:ser>
        <c:ser>
          <c:idx val="5"/>
          <c:order val="5"/>
          <c:tx>
            <c:v>Neigiamas poveikis</c:v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'2016'!$H$2:$H$8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442288"/>
        <c:axId val="333443072"/>
      </c:barChart>
      <c:scatterChart>
        <c:scatterStyle val="lineMarker"/>
        <c:varyColors val="0"/>
        <c:ser>
          <c:idx val="6"/>
          <c:order val="6"/>
          <c:tx>
            <c:strRef>
              <c:f>'2016'!$I$1</c:f>
              <c:strCache>
                <c:ptCount val="1"/>
                <c:pt idx="0">
                  <c:v>Komuliatyvi suma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0.8"/>
            <c:spPr>
              <a:noFill/>
              <a:ln w="15875" cap="flat" cmpd="sng" algn="ctr">
                <a:solidFill>
                  <a:srgbClr val="666261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'2016'!$I$2:$I$7</c:f>
              <c:numCache>
                <c:formatCode>0.0;\–0.0</c:formatCode>
                <c:ptCount val="6"/>
                <c:pt idx="0">
                  <c:v>-1.1467349055619633</c:v>
                </c:pt>
                <c:pt idx="1">
                  <c:v>-0.71867202162267163</c:v>
                </c:pt>
                <c:pt idx="2">
                  <c:v>-0.29266836983702643</c:v>
                </c:pt>
                <c:pt idx="3">
                  <c:v>-0.29266836983702649</c:v>
                </c:pt>
                <c:pt idx="4">
                  <c:v>0.20103253899975143</c:v>
                </c:pt>
                <c:pt idx="5">
                  <c:v>0.24170237403427225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C63-466B-9951-98FFB1C05DBF}"/>
            </c:ext>
          </c:extLst>
        </c:ser>
        <c:ser>
          <c:idx val="7"/>
          <c:order val="7"/>
          <c:tx>
            <c:strRef>
              <c:f>'2016'!$J$2:$J$8</c:f>
              <c:strCache>
                <c:ptCount val="7"/>
                <c:pt idx="0">
                  <c:v>–1,2</c:v>
                </c:pt>
                <c:pt idx="1">
                  <c:v>–1,2</c:v>
                </c:pt>
                <c:pt idx="2">
                  <c:v>–0,8</c:v>
                </c:pt>
                <c:pt idx="3">
                  <c:v>–0,4</c:v>
                </c:pt>
                <c:pt idx="4">
                  <c:v>–0,4</c:v>
                </c:pt>
                <c:pt idx="5">
                  <c:v>0,3</c:v>
                </c:pt>
                <c:pt idx="6">
                  <c:v>0,3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1F57B8-4D5C-46A2-A50A-7BBF4ED40D9B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C63-466B-9951-98FFB1C05DBF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B8636B-5E73-4EA7-A278-037823344850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EECA84-B3CD-4097-B9BD-F5189B3DE02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12FD7B-C852-4C49-ADA2-BE9081BBCFB7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9D029DA-5BB4-4B7B-9F74-A6F2047A616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4BC117E-0CE6-46BA-B8E3-E0166D431A36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4A67A02-3E87-4D6E-9C66-9CB4A822C36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numFmt formatCode="&quot;▲&quot;0.00;[Red]&quot;▼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'2016'!$J$2:$J$8</c:f>
              <c:numCache>
                <c:formatCode>0.0;\–0.0</c:formatCode>
                <c:ptCount val="7"/>
                <c:pt idx="0">
                  <c:v>-1.2467349055619634</c:v>
                </c:pt>
                <c:pt idx="1">
                  <c:v>-1.2467349055619634</c:v>
                </c:pt>
                <c:pt idx="2">
                  <c:v>-0.81867202162267161</c:v>
                </c:pt>
                <c:pt idx="3">
                  <c:v>-0.39266836983702647</c:v>
                </c:pt>
                <c:pt idx="4">
                  <c:v>-0.39163583083727505</c:v>
                </c:pt>
                <c:pt idx="5">
                  <c:v>0.34170237403427228</c:v>
                </c:pt>
                <c:pt idx="6">
                  <c:v>0.34170237403427239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C63-466B-9951-98FFB1C05DBF}"/>
            </c:ext>
            <c:ext xmlns:c15="http://schemas.microsoft.com/office/drawing/2012/chart" uri="{02D57815-91ED-43cb-92C2-25804820EDAC}">
              <c15:datalabelsRange>
                <c15:f>'2016'!$K$2:$K$8</c15:f>
                <c15:dlblRangeCache>
                  <c:ptCount val="7"/>
                  <c:pt idx="0">
                    <c:v>–1,1</c:v>
                  </c:pt>
                  <c:pt idx="1">
                    <c:v>▲0,4</c:v>
                  </c:pt>
                  <c:pt idx="2">
                    <c:v>▲0,4</c:v>
                  </c:pt>
                  <c:pt idx="3">
                    <c:v>–0,3</c:v>
                  </c:pt>
                  <c:pt idx="4">
                    <c:v>▲0,5</c:v>
                  </c:pt>
                  <c:pt idx="5">
                    <c:v>▲0,0</c:v>
                  </c:pt>
                  <c:pt idx="6">
                    <c:v>0,2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442288"/>
        <c:axId val="333443072"/>
      </c:scatterChart>
      <c:catAx>
        <c:axId val="3334422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3072"/>
        <c:crosses val="autoZero"/>
        <c:auto val="1"/>
        <c:lblAlgn val="ctr"/>
        <c:lblOffset val="100"/>
        <c:noMultiLvlLbl val="0"/>
      </c:catAx>
      <c:valAx>
        <c:axId val="3334430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BVP</a:t>
                </a:r>
                <a:endPara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73886401450079E-2"/>
              <c:y val="1.5318959615222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487168545875114E-2"/>
          <c:y val="0.10076000872530619"/>
          <c:w val="0.53800847150198539"/>
          <c:h val="5.2002201004082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838269031352709E-2"/>
          <c:y val="0.11315506016293415"/>
          <c:w val="0.88280329799764434"/>
          <c:h val="0.648236718962852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pav.'!$H$3</c:f>
              <c:strCache>
                <c:ptCount val="1"/>
                <c:pt idx="0">
                  <c:v>Pensijų draudimui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 pav.'!$D$4:$D$15</c15:sqref>
                  </c15:fullRef>
                </c:ext>
              </c:extLst>
              <c:f>'3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pav.'!$H$4:$H$15</c15:sqref>
                  </c15:fullRef>
                </c:ext>
              </c:extLst>
              <c:f>'3 pav.'!$H$4:$H$12</c:f>
              <c:numCache>
                <c:formatCode>#\ ##0.0;\–#\ ##0.0</c:formatCode>
                <c:ptCount val="9"/>
                <c:pt idx="0">
                  <c:v>4.5</c:v>
                </c:pt>
                <c:pt idx="1">
                  <c:v>9.8000000000000114</c:v>
                </c:pt>
                <c:pt idx="2">
                  <c:v>15.699999999999989</c:v>
                </c:pt>
                <c:pt idx="3">
                  <c:v>23.699999999999989</c:v>
                </c:pt>
                <c:pt idx="4">
                  <c:v>30.399999999999977</c:v>
                </c:pt>
                <c:pt idx="5">
                  <c:v>43.099999999999966</c:v>
                </c:pt>
                <c:pt idx="6">
                  <c:v>53.799999999999955</c:v>
                </c:pt>
                <c:pt idx="7">
                  <c:v>60.799999999999955</c:v>
                </c:pt>
                <c:pt idx="8">
                  <c:v>67.899999999999977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62-4FDE-A356-D92DC45C5A93}"/>
            </c:ext>
          </c:extLst>
        </c:ser>
        <c:ser>
          <c:idx val="2"/>
          <c:order val="1"/>
          <c:tx>
            <c:strRef>
              <c:f>'3 pav.'!$I$3</c:f>
              <c:strCache>
                <c:ptCount val="1"/>
                <c:pt idx="0">
                  <c:v>Ligos ir motinystės (tėvystės) draudimui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 pav.'!$D$4:$D$15</c15:sqref>
                  </c15:fullRef>
                </c:ext>
              </c:extLst>
              <c:f>'3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pav.'!$I$4:$I$12</c15:sqref>
                  </c15:fullRef>
                </c:ext>
              </c:extLst>
              <c:f>'3 pav.'!$I$4:$I$12</c:f>
              <c:numCache>
                <c:formatCode>#\ ##0.0;\–#\ ##0.0</c:formatCode>
                <c:ptCount val="9"/>
                <c:pt idx="0">
                  <c:v>-2.2999999999999972</c:v>
                </c:pt>
                <c:pt idx="1">
                  <c:v>6.5000000000000142</c:v>
                </c:pt>
                <c:pt idx="2">
                  <c:v>3.1000000000000227</c:v>
                </c:pt>
                <c:pt idx="3">
                  <c:v>-3.9999999999999787</c:v>
                </c:pt>
                <c:pt idx="4">
                  <c:v>-4.2999999999999758</c:v>
                </c:pt>
                <c:pt idx="5">
                  <c:v>-5.2999999999999758</c:v>
                </c:pt>
                <c:pt idx="6">
                  <c:v>-1.2999999999999758</c:v>
                </c:pt>
                <c:pt idx="7">
                  <c:v>-3.4999999999999787</c:v>
                </c:pt>
                <c:pt idx="8">
                  <c:v>-7.3999999999999773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62-4FDE-A356-D92DC45C5A93}"/>
            </c:ext>
          </c:extLst>
        </c:ser>
        <c:ser>
          <c:idx val="0"/>
          <c:order val="2"/>
          <c:tx>
            <c:strRef>
              <c:f>'3 pav.'!$J$3</c:f>
              <c:strCache>
                <c:ptCount val="1"/>
                <c:pt idx="0">
                  <c:v>Nedarbo socialiniam draudimui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'3 pav.'!$D$4:$D$15</c15:sqref>
                  </c15:fullRef>
                </c:ext>
              </c:extLst>
              <c:f>'3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pav.'!$J$4:$J$12</c15:sqref>
                  </c15:fullRef>
                </c:ext>
              </c:extLst>
              <c:f>'3 pav.'!$J$4:$J$12</c:f>
              <c:numCache>
                <c:formatCode>#\ ##0.0;\–#\ ##0.0</c:formatCode>
                <c:ptCount val="9"/>
                <c:pt idx="0">
                  <c:v>3.4999999999999982</c:v>
                </c:pt>
                <c:pt idx="1">
                  <c:v>8.3999999999999986</c:v>
                </c:pt>
                <c:pt idx="2">
                  <c:v>11.6</c:v>
                </c:pt>
                <c:pt idx="3">
                  <c:v>15.399999999999999</c:v>
                </c:pt>
                <c:pt idx="4">
                  <c:v>19.399999999999999</c:v>
                </c:pt>
                <c:pt idx="5">
                  <c:v>20.7</c:v>
                </c:pt>
                <c:pt idx="6">
                  <c:v>24.4</c:v>
                </c:pt>
                <c:pt idx="7">
                  <c:v>28.6</c:v>
                </c:pt>
                <c:pt idx="8">
                  <c:v>33.9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62-4FDE-A356-D92DC45C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895784"/>
        <c:axId val="33389617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'[11]3 pav.'!$L$3</c15:sqref>
                        </c15:formulaRef>
                      </c:ext>
                    </c:extLst>
                    <c:strCache>
                      <c:ptCount val="1"/>
                      <c:pt idx="0">
                        <c:v>Veiklos sąnaudos</c:v>
                      </c:pt>
                    </c:strCache>
                  </c:strRef>
                </c:tx>
                <c:spPr>
                  <a:solidFill>
                    <a:srgbClr val="00244D">
                      <a:lumMod val="25000"/>
                      <a:lumOff val="75000"/>
                    </a:srgbClr>
                  </a:solidFill>
                  <a:ln>
                    <a:noFill/>
                  </a:ln>
                </c:spPr>
                <c:invertIfNegative val="0"/>
                <c:val>
                  <c:numRef>
                    <c:extLst>
                      <c:ext uri="{02D57815-91ED-43cb-92C2-25804820EDAC}">
                        <c15:fullRef>
                          <c15:sqref>'[11]3 pav.'!$L$4:$L$11</c15:sqref>
                        </c15:fullRef>
                        <c15:formulaRef>
                          <c15:sqref>'[11]3 pav.'!$L$4:$L$11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-0.20000000000000018</c:v>
                      </c:pt>
                      <c:pt idx="1">
                        <c:v>-0.40000000000000036</c:v>
                      </c:pt>
                      <c:pt idx="2">
                        <c:v>-1.1999999999999993</c:v>
                      </c:pt>
                      <c:pt idx="3">
                        <c:v>-1.0999999999999996</c:v>
                      </c:pt>
                      <c:pt idx="4">
                        <c:v>-1</c:v>
                      </c:pt>
                      <c:pt idx="5">
                        <c:v>-0.90000000000000036</c:v>
                      </c:pt>
                      <c:pt idx="6">
                        <c:v>-0.90000000000000036</c:v>
                      </c:pt>
                      <c:pt idx="7">
                        <c:v>-0.90000000000000036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0D62-4FDE-A356-D92DC45C5A9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'3 pav.'!$G$3</c:f>
              <c:strCache>
                <c:ptCount val="1"/>
                <c:pt idx="0">
                  <c:v>Kumuliatyvus SODROS išlaidų vykdymas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 pav.'!$D$4:$D$15</c15:sqref>
                  </c15:fullRef>
                </c:ext>
              </c:extLst>
              <c:f>'3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pav.'!$G$4:$G$12</c15:sqref>
                  </c15:fullRef>
                </c:ext>
              </c:extLst>
              <c:f>'3 pav.'!$G$4:$G$12</c:f>
              <c:numCache>
                <c:formatCode>#\ ##0.0;\–#\ ##0.0</c:formatCode>
                <c:ptCount val="9"/>
                <c:pt idx="0">
                  <c:v>5.0999999999999659</c:v>
                </c:pt>
                <c:pt idx="1">
                  <c:v>23.299999999999955</c:v>
                </c:pt>
                <c:pt idx="2">
                  <c:v>26</c:v>
                </c:pt>
                <c:pt idx="3">
                  <c:v>30.900000000000091</c:v>
                </c:pt>
                <c:pt idx="4">
                  <c:v>41.400000000000091</c:v>
                </c:pt>
                <c:pt idx="5">
                  <c:v>53.299999999999727</c:v>
                </c:pt>
                <c:pt idx="6">
                  <c:v>71.999999999999545</c:v>
                </c:pt>
                <c:pt idx="7">
                  <c:v>81.099999999999909</c:v>
                </c:pt>
                <c:pt idx="8">
                  <c:v>89.199999999999818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D62-4FDE-A356-D92DC45C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95784"/>
        <c:axId val="333896176"/>
      </c:lineChart>
      <c:catAx>
        <c:axId val="33389578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6176"/>
        <c:crosses val="autoZero"/>
        <c:auto val="1"/>
        <c:lblAlgn val="ctr"/>
        <c:lblOffset val="100"/>
        <c:noMultiLvlLbl val="0"/>
      </c:catAx>
      <c:valAx>
        <c:axId val="3338961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5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9499136527571266E-2"/>
          <c:y val="0.85956230034278558"/>
          <c:w val="0.90842575637513712"/>
          <c:h val="0.1309512521743609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379299912199096"/>
          <c:y val="0.15246458333333332"/>
          <c:w val="0.51686226851851846"/>
          <c:h val="0.8103397529907169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41A1F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296-40A7-96E1-D31CD9C0BBAB}"/>
              </c:ext>
            </c:extLst>
          </c:dPt>
          <c:dPt>
            <c:idx val="1"/>
            <c:bubble3D val="0"/>
            <c:spPr>
              <a:solidFill>
                <a:srgbClr val="00244D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296-40A7-96E1-D31CD9C0BBAB}"/>
              </c:ext>
            </c:extLst>
          </c:dPt>
          <c:dPt>
            <c:idx val="2"/>
            <c:bubble3D val="0"/>
            <c:spPr>
              <a:solidFill>
                <a:srgbClr val="47ABD9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296-40A7-96E1-D31CD9C0BBA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296-40A7-96E1-D31CD9C0BBAB}"/>
              </c:ext>
            </c:extLst>
          </c:dPt>
          <c:dPt>
            <c:idx val="4"/>
            <c:bubble3D val="0"/>
            <c:spPr>
              <a:solidFill>
                <a:srgbClr val="D1D1D1">
                  <a:lumMod val="9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296-40A7-96E1-D31CD9C0BBAB}"/>
              </c:ext>
            </c:extLst>
          </c:dPt>
          <c:dPt>
            <c:idx val="5"/>
            <c:bubble3D val="0"/>
            <c:spPr>
              <a:solidFill>
                <a:srgbClr val="47ABD9">
                  <a:lumMod val="40000"/>
                  <a:lumOff val="6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296-40A7-96E1-D31CD9C0BBAB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296-40A7-96E1-D31CD9C0BBAB}"/>
              </c:ext>
            </c:extLst>
          </c:dPt>
          <c:dPt>
            <c:idx val="7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5944490740740739"/>
                  <c:y val="-2.264236111111111E-2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lt-LT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296-40A7-96E1-D31CD9C0BBAB}"/>
                </c:ext>
                <c:ext xmlns:c15="http://schemas.microsoft.com/office/drawing/2012/chart" uri="{CE6537A1-D6FC-4f65-9D91-7224C49458BB}">
                  <c15:layout>
                    <c:manualLayout>
                      <c:w val="0.26943287037037039"/>
                      <c:h val="0.4259680555555555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9154594907407407"/>
                  <c:y val="-0.2431243055555555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6AFFD33-BDE6-4A2A-A3F8-82DC352A156C}" type="VALUE">
                      <a:rPr lang="en-US" sz="10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numFmt formatCode="#,##0" sourceLinked="0"/>
              <c:spPr>
                <a:xfrm>
                  <a:off x="58532" y="1533595"/>
                  <a:ext cx="482443" cy="407311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296-40A7-96E1-D31CD9C0BBA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6791"/>
                        <a:gd name="adj2" fmla="val -663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98591641412074"/>
                      <c:h val="0.1511688474185961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2015648148148148"/>
                  <c:y val="-0.2431920138888888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6AFFD33-BDE6-4A2A-A3F8-82DC352A156C}" type="VALUE">
                      <a:rPr lang="en-US" sz="10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sz="10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numFmt formatCode="#,##0" sourceLinked="0"/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296-40A7-96E1-D31CD9C0BBA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636"/>
                        <a:gd name="adj2" fmla="val -109172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27449923546248"/>
                      <c:h val="0.1405910172796531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7973854166666656"/>
                  <c:y val="-0.18383403361263051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lt-LT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296-40A7-96E1-D31CD9C0BBAB}"/>
                </c:ext>
                <c:ext xmlns:c15="http://schemas.microsoft.com/office/drawing/2012/chart" uri="{CE6537A1-D6FC-4f65-9D91-7224C49458BB}">
                  <c15:layout>
                    <c:manualLayout>
                      <c:w val="0.32988333333333331"/>
                      <c:h val="0.1858163194444444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0803877314814812"/>
                  <c:y val="-0.18745677083333331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en-US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296-40A7-96E1-D31CD9C0BBAB}"/>
                </c:ext>
                <c:ext xmlns:c15="http://schemas.microsoft.com/office/drawing/2012/chart" uri="{CE6537A1-D6FC-4f65-9D91-7224C49458BB}">
                  <c15:layout>
                    <c:manualLayout>
                      <c:w val="0.21216481481481481"/>
                      <c:h val="0.2133694444444444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0.18751111111111099"/>
                  <c:y val="-3.34013888888888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6AFFD33-BDE6-4A2A-A3F8-82DC352A156C}" type="VALUE">
                      <a:rPr lang="en-US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numFmt formatCode="#,##0" sourceLinked="0"/>
              <c:spPr>
                <a:xfrm>
                  <a:off x="3335437" y="1128082"/>
                  <a:ext cx="960000" cy="662066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296-40A7-96E1-D31CD9C0BBA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49667"/>
                        <a:gd name="adj2" fmla="val -57380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222222222222221"/>
                      <c:h val="0.2298840277777777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0.27249166666666669"/>
                  <c:y val="1.8689583333333253E-2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lt-LT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296-40A7-96E1-D31CD9C0BBAB}"/>
                </c:ext>
                <c:ext xmlns:c15="http://schemas.microsoft.com/office/drawing/2012/chart" uri="{CE6537A1-D6FC-4f65-9D91-7224C49458BB}">
                  <c15:layout>
                    <c:manualLayout>
                      <c:w val="0.22238194444444445"/>
                      <c:h val="0.23134583333333333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.25452824074074076"/>
                  <c:y val="0.10165222222222221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lt-LT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296-40A7-96E1-D31CD9C0BBAB}"/>
                </c:ext>
                <c:ext xmlns:c15="http://schemas.microsoft.com/office/drawing/2012/chart" uri="{CE6537A1-D6FC-4f65-9D91-7224C49458BB}">
                  <c15:layout>
                    <c:manualLayout>
                      <c:w val="0.2884401234567901"/>
                      <c:h val="0.1251602777777777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0.20487249111640848"/>
                  <c:y val="7.4815753126818776E-2"/>
                </c:manualLayout>
              </c:layout>
              <c:tx>
                <c:rich>
                  <a:bodyPr/>
                  <a:lstStyle/>
                  <a:p>
                    <a:fld id="{96AFFD33-BDE6-4A2A-A3F8-82DC352A156C}" type="VALUE">
                      <a:rPr lang="lt-LT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[REIKŠMĖ]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
</a:t>
                    </a:r>
                    <a:fld id="{FA2AE917-1F5D-4DD1-91B9-CDB2DB85937E}" type="CATEGORYNAME"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/>
                      <a:t>[KATEGORIJOS PAVADINIMAS]</a:t>
                    </a:fld>
                    <a:r>
                      <a:rPr lang="lt-LT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296-40A7-96E1-D31CD9C0BBA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12700" cap="rnd" cmpd="sng" algn="ctr">
                  <a:noFill/>
                  <a:prstDash val="dash"/>
                  <a:miter lim="800000"/>
                  <a:headEnd type="none"/>
                  <a:tailEnd type="triangle" w="med" len="sm"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>
                      <a:gd name="adj1" fmla="val 53636"/>
                      <a:gd name="adj2" fmla="val -109172"/>
                    </a:avLst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'[12]pajamos (2)'!$H$2:$H$9</c15:sqref>
                  </c15:fullRef>
                </c:ext>
              </c:extLst>
              <c:f>'[12]pajamos (2)'!$H$3:$H$9</c:f>
              <c:strCache>
                <c:ptCount val="7"/>
                <c:pt idx="0">
                  <c:v>Kiti gamybos mokesčiai (nekilnojamo turto, indėlių ir investicijų draudimo ir kt.) (0,6% BVP)</c:v>
                </c:pt>
                <c:pt idx="1">
                  <c:v>PVM</c:v>
                </c:pt>
                <c:pt idx="2">
                  <c:v>Akcizai </c:v>
                </c:pt>
                <c:pt idx="3">
                  <c:v>Einamieji pajamų, turto ir kiti mokesčiai</c:v>
                </c:pt>
                <c:pt idx="4">
                  <c:v>Kitos (0,6% BVP)</c:v>
                </c:pt>
                <c:pt idx="5">
                  <c:v>Gauta ES, EEE ir Norvegijos parama</c:v>
                </c:pt>
                <c:pt idx="6">
                  <c:v>Grynosios socialinės įmokos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'[12]pajamos (2)'!$I$2:$I$9</c15:sqref>
                  </c15:fullRef>
                </c:ext>
              </c:extLst>
              <c:f>'[12]pajamos (2)'!$I$3:$I$9</c:f>
              <c:numCache>
                <c:formatCode>General</c:formatCode>
                <c:ptCount val="7"/>
                <c:pt idx="0">
                  <c:v>307.57124838595752</c:v>
                </c:pt>
                <c:pt idx="1">
                  <c:v>4052.3709950000002</c:v>
                </c:pt>
                <c:pt idx="2">
                  <c:v>1612.4043999999999</c:v>
                </c:pt>
                <c:pt idx="3">
                  <c:v>4555.3940555460995</c:v>
                </c:pt>
                <c:pt idx="4">
                  <c:v>250.74331433846905</c:v>
                </c:pt>
                <c:pt idx="5">
                  <c:v>955.5</c:v>
                </c:pt>
                <c:pt idx="6">
                  <c:v>5296.4610619613604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296-40A7-96E1-D31CD9C0BBAB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6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78584196543891"/>
          <c:y val="0.11951423611111113"/>
          <c:w val="0.52908310185185181"/>
          <c:h val="0.79362465277777783"/>
        </c:manualLayout>
      </c:layout>
      <c:doughnutChart>
        <c:varyColors val="1"/>
        <c:ser>
          <c:idx val="0"/>
          <c:order val="0"/>
          <c:spPr>
            <a:ln>
              <a:solidFill>
                <a:sysClr val="window" lastClr="FFFFFF"/>
              </a:solidFill>
            </a:ln>
          </c:spPr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068-4E5D-B65F-E30D71684AAE}"/>
              </c:ext>
            </c:extLst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068-4E5D-B65F-E30D71684AAE}"/>
              </c:ext>
            </c:extLst>
          </c:dPt>
          <c:dPt>
            <c:idx val="2"/>
            <c:bubble3D val="0"/>
            <c:spPr>
              <a:solidFill>
                <a:srgbClr val="666261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068-4E5D-B65F-E30D71684AAE}"/>
              </c:ext>
            </c:extLst>
          </c:dPt>
          <c:dPt>
            <c:idx val="3"/>
            <c:bubble3D val="0"/>
            <c:spPr>
              <a:solidFill>
                <a:srgbClr val="D41A1F"/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068-4E5D-B65F-E30D71684AAE}"/>
              </c:ext>
            </c:extLst>
          </c:dPt>
          <c:dPt>
            <c:idx val="4"/>
            <c:bubble3D val="0"/>
            <c:spPr>
              <a:solidFill>
                <a:srgbClr val="D1D1D1">
                  <a:lumMod val="75000"/>
                </a:srgbClr>
              </a:solidFill>
              <a:ln w="19050">
                <a:solidFill>
                  <a:sysClr val="window" lastClr="FFFFFF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068-4E5D-B65F-E30D71684AAE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068-4E5D-B65F-E30D71684AAE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068-4E5D-B65F-E30D71684AAE}"/>
              </c:ext>
            </c:extLst>
          </c:dPt>
          <c:dPt>
            <c:idx val="7"/>
            <c:bubble3D val="0"/>
            <c:spPr>
              <a:solidFill>
                <a:srgbClr val="47ABD9">
                  <a:lumMod val="40000"/>
                  <a:lumOff val="60000"/>
                </a:srgb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068-4E5D-B65F-E30D71684AAE}"/>
              </c:ext>
            </c:extLst>
          </c:dPt>
          <c:dPt>
            <c:idx val="8"/>
            <c:bubble3D val="0"/>
            <c:spPr>
              <a:solidFill>
                <a:srgbClr val="47ABD9">
                  <a:lumMod val="60000"/>
                  <a:lumOff val="40000"/>
                </a:srgb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068-4E5D-B65F-E30D71684AA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068-4E5D-B65F-E30D71684AA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068-4E5D-B65F-E30D71684AA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068-4E5D-B65F-E30D71684AA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068-4E5D-B65F-E30D71684AA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068-4E5D-B65F-E30D71684AA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068-4E5D-B65F-E30D71684AA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068-4E5D-B65F-E30D71684AA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068-4E5D-B65F-E30D71684AA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ysClr val="window" lastClr="FFFFFF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068-4E5D-B65F-E30D71684AAE}"/>
              </c:ext>
            </c:extLst>
          </c:dPt>
          <c:dLbls>
            <c:dLbl>
              <c:idx val="0"/>
              <c:layout>
                <c:manualLayout>
                  <c:x val="0.26530821759259249"/>
                  <c:y val="4.542986111111094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6A24E3-076E-4CFB-A77D-1EDE7575CB5A}" type="VALUE">
                      <a:rPr lang="en-US" sz="1000" b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en-US" sz="1000" b="0" baseline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numFmt formatCode="#,##0_ ;\-#,##0\ " sourceLinked="0"/>
              <c:spPr>
                <a:xfrm>
                  <a:off x="70566" y="1278"/>
                  <a:ext cx="1080000" cy="529300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068-4E5D-B65F-E30D71684A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982"/>
                        <a:gd name="adj2" fmla="val 1693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824074074074073"/>
                      <c:h val="0.1843802083333333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23720578703703704"/>
                  <c:y val="3.526458333333325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6A24E3-076E-4CFB-A77D-1EDE7575CB5A}" type="VALUE">
                      <a:rPr lang="lt-LT" sz="1000" b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1000" b="0" baseline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numFmt formatCode="#,##0_ ;\-#,##0\ " sourceLinked="0"/>
              <c:spPr>
                <a:xfrm>
                  <a:off x="70566" y="1278"/>
                  <a:ext cx="1080000" cy="529300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068-4E5D-B65F-E30D71684A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982"/>
                        <a:gd name="adj2" fmla="val 1693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7057875035991935"/>
                      <c:h val="0.2941996527777777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8848055555555557"/>
                  <c:y val="1.9918402777777777E-3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lt-LT" sz="10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10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27315347222222225"/>
                      <c:h val="0.1749652777777777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3484965277777778"/>
                  <c:y val="-7.7799999999999994E-2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en-US" sz="10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en-US" sz="9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en-US" sz="9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en-US" sz="9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20149294558019004"/>
                      <c:h val="0.1251850694444444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34430243055555554"/>
                  <c:y val="-0.16071840277777777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lt-LT" sz="10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10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33055740740740736"/>
                      <c:h val="0.11725937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0.17535960648148149"/>
                  <c:y val="-0.2028947916666666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6A24E3-076E-4CFB-A77D-1EDE7575CB5A}" type="VALUE">
                      <a:rPr lang="en-US" sz="1000" b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en-US" sz="1000" b="0" baseline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numFmt formatCode="#,##0_ ;\-#,##0\ " sourceLinked="0"/>
              <c:spPr>
                <a:xfrm>
                  <a:off x="70566" y="1278"/>
                  <a:ext cx="1080000" cy="529300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068-4E5D-B65F-E30D71684A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982"/>
                        <a:gd name="adj2" fmla="val 1693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2323796296296298"/>
                      <c:h val="0.193904861111111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0.15609999999999999"/>
                  <c:y val="-0.1453184027777778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6A24E3-076E-4CFB-A77D-1EDE7575CB5A}" type="VALUE">
                      <a:rPr lang="en-US" sz="1000" b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en-US" sz="1000" b="0" baseline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en-US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numFmt formatCode="#,##0_ ;\-#,##0\ " sourceLinked="0"/>
              <c:spPr>
                <a:xfrm>
                  <a:off x="70566" y="1278"/>
                  <a:ext cx="1080000" cy="529300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068-4E5D-B65F-E30D71684A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982"/>
                        <a:gd name="adj2" fmla="val 1693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2569444444446"/>
                      <c:h val="0.143596527777777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.16732071759259248"/>
                  <c:y val="-5.034062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6A24E3-076E-4CFB-A77D-1EDE7575CB5A}" type="VALUE">
                      <a:rPr lang="lt-LT" sz="1000" b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[REIKŠMĖ]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1000" b="0" baseline="0">
                        <a:solidFill>
                          <a:sysClr val="windowText" lastClr="000000"/>
                        </a:solidFill>
                      </a:rPr>
                      <a:pPr algn="ctr"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[KATEGORIJOS PAVADINIMAS]</a:t>
                    </a:fld>
                    <a:r>
                      <a:rPr lang="lt-LT" sz="10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numFmt formatCode="#,##0_ ;\-#,##0\ " sourceLinked="0"/>
              <c:spPr>
                <a:xfrm>
                  <a:off x="70566" y="1278"/>
                  <a:ext cx="1080000" cy="529300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068-4E5D-B65F-E30D71684AAE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982"/>
                        <a:gd name="adj2" fmla="val 16939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078678376043765"/>
                      <c:h val="0.2721083333333333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0.17748506944444434"/>
                  <c:y val="3.4699652777777777E-2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lt-LT" sz="9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9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17062499999999997"/>
                      <c:h val="0.1799166666666666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0.20711820461881622"/>
                  <c:y val="6.1123440265480528E-2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lt-LT" sz="9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9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19986653419708963"/>
                      <c:h val="0.2561575581887217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0.1452344105107907"/>
                  <c:y val="0.27239966366613133"/>
                </c:manualLayout>
              </c:layout>
              <c:tx>
                <c:rich>
                  <a:bodyPr/>
                  <a:lstStyle/>
                  <a:p>
                    <a:fld id="{AA6A24E3-076E-4CFB-A77D-1EDE7575CB5A}" type="VALUE">
                      <a:rPr lang="lt-LT" sz="900" b="0">
                        <a:solidFill>
                          <a:sysClr val="windowText" lastClr="000000"/>
                        </a:solidFill>
                      </a:rPr>
                      <a:pPr/>
                      <a:t>[REIKŠMĖ]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4BFC52AD-5DAC-4C68-9EA2-0412D0C14C55}" type="CATEGORYNAME">
                      <a:rPr lang="lt-LT" sz="900" b="0" baseline="0">
                        <a:solidFill>
                          <a:sysClr val="windowText" lastClr="000000"/>
                        </a:solidFill>
                      </a:rPr>
                      <a:pPr/>
                      <a:t>[KATEGORIJOS PAVADINIMAS]</a:t>
                    </a:fld>
                    <a:r>
                      <a:rPr lang="lt-LT" sz="900" b="0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1068-4E5D-B65F-E30D71684AAE}"/>
                </c:ext>
                <c:ext xmlns:c15="http://schemas.microsoft.com/office/drawing/2012/chart" uri="{CE6537A1-D6FC-4f65-9D91-7224C49458BB}">
                  <c15:layout>
                    <c:manualLayout>
                      <c:w val="0.21631728395061728"/>
                      <c:h val="0.18351472222222223"/>
                    </c:manualLayout>
                  </c15:layout>
                  <c15:dlblFieldTable/>
                  <c15:showDataLabelsRange val="0"/>
                </c:ext>
              </c:extLst>
            </c:dLbl>
            <c:numFmt formatCode="#,##0_ ;\-#,##0\ " sourceLinked="0"/>
            <c:spPr>
              <a:xfrm>
                <a:off x="70566" y="1278"/>
                <a:ext cx="1080000" cy="529300"/>
              </a:xfrm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0">
                <a:noAutofit/>
              </a:bodyPr>
              <a:lstStyle/>
              <a:p>
                <a:pPr algn="ctr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>
                      <a:gd name="adj1" fmla="val 71982"/>
                      <a:gd name="adj2" fmla="val 16939"/>
                    </a:avLst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'[12]išlaidos (2)'!$H$5:$H$12</c:f>
              <c:strCache>
                <c:ptCount val="8"/>
                <c:pt idx="0">
                  <c:v>Kompensacija dirbantiesiems</c:v>
                </c:pt>
                <c:pt idx="1">
                  <c:v>Kita socialinė parama pinigais ir įmokos už apdraustuosius</c:v>
                </c:pt>
                <c:pt idx="2">
                  <c:v>Prekės ir paslaugos</c:v>
                </c:pt>
                <c:pt idx="3">
                  <c:v>Kitos</c:v>
                </c:pt>
                <c:pt idx="4">
                  <c:v>Pensijų draudimas</c:v>
                </c:pt>
                <c:pt idx="5">
                  <c:v>Socialiniai pervedimai natūra </c:v>
                </c:pt>
                <c:pt idx="6">
                  <c:v>Kapitalo išlaidos</c:v>
                </c:pt>
                <c:pt idx="7">
                  <c:v>Ligos ir motinystės (tėvystės) draudimas</c:v>
                </c:pt>
              </c:strCache>
            </c:strRef>
          </c:cat>
          <c:val>
            <c:numRef>
              <c:f>'[12]išlaidos (2)'!$I$5:$I$12</c:f>
              <c:numCache>
                <c:formatCode>General</c:formatCode>
                <c:ptCount val="8"/>
                <c:pt idx="0">
                  <c:v>5092.536602586586</c:v>
                </c:pt>
                <c:pt idx="1">
                  <c:v>2092.2061807702194</c:v>
                </c:pt>
                <c:pt idx="2">
                  <c:v>2495.2707820069854</c:v>
                </c:pt>
                <c:pt idx="3">
                  <c:v>1379.3653333701932</c:v>
                </c:pt>
                <c:pt idx="4">
                  <c:v>3439.8665018572301</c:v>
                </c:pt>
                <c:pt idx="5">
                  <c:v>838.23333041146566</c:v>
                </c:pt>
                <c:pt idx="6">
                  <c:v>2036.5658335482776</c:v>
                </c:pt>
                <c:pt idx="7">
                  <c:v>700.66629499999988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1068-4E5D-B65F-E30D71684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8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11382897487577"/>
          <c:y val="4.270806276703288E-2"/>
          <c:w val="0.4728098844560169"/>
          <c:h val="0.85269498996457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B9-44A0-8A1E-B122DBD076F4}"/>
              </c:ext>
            </c:extLst>
          </c:dPt>
          <c:dPt>
            <c:idx val="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3B9-44A0-8A1E-B122DBD076F4}"/>
              </c:ext>
            </c:extLst>
          </c:dPt>
          <c:dPt>
            <c:idx val="2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3B9-44A0-8A1E-B122DBD076F4}"/>
              </c:ext>
            </c:extLst>
          </c:dPt>
          <c:dPt>
            <c:idx val="3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3B9-44A0-8A1E-B122DBD076F4}"/>
              </c:ext>
            </c:extLst>
          </c:dPt>
          <c:dPt>
            <c:idx val="4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3B9-44A0-8A1E-B122DBD076F4}"/>
              </c:ext>
            </c:extLst>
          </c:dPt>
          <c:dPt>
            <c:idx val="5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3B9-44A0-8A1E-B122DBD076F4}"/>
              </c:ext>
            </c:extLst>
          </c:dPt>
          <c:dPt>
            <c:idx val="6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3B9-44A0-8A1E-B122DBD076F4}"/>
              </c:ext>
            </c:extLst>
          </c:dPt>
          <c:dPt>
            <c:idx val="7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3B9-44A0-8A1E-B122DBD076F4}"/>
              </c:ext>
            </c:extLst>
          </c:dPt>
          <c:dPt>
            <c:idx val="8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3B9-44A0-8A1E-B122DBD076F4}"/>
              </c:ext>
            </c:extLst>
          </c:dPt>
          <c:dPt>
            <c:idx val="9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3B9-44A0-8A1E-B122DBD076F4}"/>
              </c:ext>
            </c:extLst>
          </c:dPt>
          <c:dPt>
            <c:idx val="10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3B9-44A0-8A1E-B122DBD076F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3B9-44A0-8A1E-B122DBD076F4}"/>
              </c:ext>
            </c:extLst>
          </c:dPt>
          <c:dPt>
            <c:idx val="12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3B9-44A0-8A1E-B122DBD076F4}"/>
              </c:ext>
            </c:extLst>
          </c:dPt>
          <c:dPt>
            <c:idx val="13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3B9-44A0-8A1E-B122DBD076F4}"/>
              </c:ext>
            </c:extLst>
          </c:dPt>
          <c:dPt>
            <c:idx val="14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3B9-44A0-8A1E-B122DBD076F4}"/>
              </c:ext>
            </c:extLst>
          </c:dPt>
          <c:dPt>
            <c:idx val="15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3B9-44A0-8A1E-B122DBD076F4}"/>
              </c:ext>
            </c:extLst>
          </c:dPt>
          <c:dPt>
            <c:idx val="16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D3B9-44A0-8A1E-B122DBD076F4}"/>
              </c:ext>
            </c:extLst>
          </c:dPt>
          <c:dPt>
            <c:idx val="17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3B9-44A0-8A1E-B122DBD076F4}"/>
              </c:ext>
            </c:extLst>
          </c:dPt>
          <c:dPt>
            <c:idx val="18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D3B9-44A0-8A1E-B122DBD076F4}"/>
              </c:ext>
            </c:extLst>
          </c:dPt>
          <c:dPt>
            <c:idx val="19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D3B9-44A0-8A1E-B122DBD076F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134F43B-16EE-4602-A63D-AF03A9A79AFF}" type="VALUE">
                      <a:rPr lang="en-US" b="1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B9-44A0-8A1E-B122DBD076F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2"/>
              <c:layout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DA6AE8B-B6A3-40BF-945E-4F7A13D63D89}" type="VALUE">
                      <a:rPr lang="en-US" b="1"/>
                      <a:pPr>
                        <a:defRPr b="1"/>
                      </a:pPr>
                      <a:t>[REIKŠMĖ]</a:t>
                    </a:fld>
                    <a:endParaRPr lang="lt-LT"/>
                  </a:p>
                </c:rich>
              </c:tx>
              <c:numFmt formatCode="#,##0.00_ ;\–#,##0.0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D3B9-44A0-8A1E-B122DBD076F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#,##0.00_ ;\–#,##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 pav.'!$D$4:$D$23</c:f>
              <c:strCache>
                <c:ptCount val="20"/>
                <c:pt idx="0">
                  <c:v>PAJAMOS, IŠ VISO</c:v>
                </c:pt>
                <c:pt idx="1">
                  <c:v>Kita</c:v>
                </c:pt>
                <c:pt idx="2">
                  <c:v>NPD padinimas</c:v>
                </c:pt>
                <c:pt idx="3">
                  <c:v>Akcizų didinimas alkoholio ir tabako produktams</c:v>
                </c:pt>
                <c:pt idx="4">
                  <c:v>Transporto priemonių taršos mokesčio įvedimas</c:v>
                </c:pt>
                <c:pt idx="5">
                  <c:v>Stambios prekybos mokesčio įvedimas</c:v>
                </c:pt>
                <c:pt idx="6">
                  <c:v>Finansų rinkos dalyvių mokesčio įvedimas</c:v>
                </c:pt>
                <c:pt idx="7">
                  <c:v>Nacionalinei kolektyvinei sutarčiai įgyvendinti skirtos lėšos</c:v>
                </c:pt>
                <c:pt idx="8">
                  <c:v>Akcizai degalams didinmas ir šildymui panaikinimas</c:v>
                </c:pt>
                <c:pt idx="9">
                  <c:v>Atlyginimo koef. komandiruočių kompensacijoms didinimas</c:v>
                </c:pt>
                <c:pt idx="10">
                  <c:v>„Sodros“ pervedamų įmokų į II PKS pakopą sustabdymas</c:v>
                </c:pt>
                <c:pt idx="11">
                  <c:v>Mokesčių administravimo pagerinimas**</c:v>
                </c:pt>
                <c:pt idx="12">
                  <c:v>IŠLAIDOS, IŠ VISO</c:v>
                </c:pt>
                <c:pt idx="13">
                  <c:v>Kita</c:v>
                </c:pt>
                <c:pt idx="14">
                  <c:v>Šalpos išmokų ir tikslinių kompensacijų didinimas</c:v>
                </c:pt>
                <c:pt idx="15">
                  <c:v>MMA padidinimas</c:v>
                </c:pt>
                <c:pt idx="16">
                  <c:v>Socialinių išmokų bazinių dydžių indeksavimas</c:v>
                </c:pt>
                <c:pt idx="17">
                  <c:v>Įmokos už valstybės lėšomis draudžiamus asmenis</c:v>
                </c:pt>
                <c:pt idx="18">
                  <c:v>Išmokos vaikams padidinimas nuo 50 iki 60 eurų</c:v>
                </c:pt>
                <c:pt idx="19">
                  <c:v>Išlaidos darbo užmokesčiui*</c:v>
                </c:pt>
              </c:strCache>
            </c:strRef>
          </c:cat>
          <c:val>
            <c:numRef>
              <c:f>'5 pav.'!$E$4:$E$23</c:f>
              <c:numCache>
                <c:formatCode>0.00;\–0.00</c:formatCode>
                <c:ptCount val="20"/>
                <c:pt idx="0">
                  <c:v>1.2253081036153772</c:v>
                </c:pt>
                <c:pt idx="1">
                  <c:v>0.10895111236368921</c:v>
                </c:pt>
                <c:pt idx="2">
                  <c:v>-0.22926762853510174</c:v>
                </c:pt>
                <c:pt idx="3">
                  <c:v>5.5063421896037253E-2</c:v>
                </c:pt>
                <c:pt idx="4">
                  <c:v>5.6827019038614965E-2</c:v>
                </c:pt>
                <c:pt idx="5">
                  <c:v>6.2509720942476449E-2</c:v>
                </c:pt>
                <c:pt idx="6">
                  <c:v>0.10228863426950693</c:v>
                </c:pt>
                <c:pt idx="7">
                  <c:v>0.10522796284046979</c:v>
                </c:pt>
                <c:pt idx="8">
                  <c:v>0.11169448569658803</c:v>
                </c:pt>
                <c:pt idx="9">
                  <c:v>0.12991832283655766</c:v>
                </c:pt>
                <c:pt idx="10">
                  <c:v>0.35565875708650402</c:v>
                </c:pt>
                <c:pt idx="11">
                  <c:v>0.3664362951800344</c:v>
                </c:pt>
                <c:pt idx="12">
                  <c:v>0.91334736461718746</c:v>
                </c:pt>
                <c:pt idx="13">
                  <c:v>1.9909052187321707E-2</c:v>
                </c:pt>
                <c:pt idx="14">
                  <c:v>3.3116435232848032E-2</c:v>
                </c:pt>
                <c:pt idx="15">
                  <c:v>3.8407226660581155E-2</c:v>
                </c:pt>
                <c:pt idx="16">
                  <c:v>3.9191047612837905E-2</c:v>
                </c:pt>
                <c:pt idx="17">
                  <c:v>0.17616375901970641</c:v>
                </c:pt>
                <c:pt idx="18">
                  <c:v>0.29205168681086807</c:v>
                </c:pt>
                <c:pt idx="19">
                  <c:v>0.31450815709302415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D3B9-44A0-8A1E-B122DBD0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31"/>
        <c:axId val="333893432"/>
        <c:axId val="333888728"/>
      </c:barChart>
      <c:catAx>
        <c:axId val="3338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8728"/>
        <c:crosses val="autoZero"/>
        <c:auto val="0"/>
        <c:lblAlgn val="l"/>
        <c:lblOffset val="100"/>
        <c:noMultiLvlLbl val="0"/>
      </c:catAx>
      <c:valAx>
        <c:axId val="333888728"/>
        <c:scaling>
          <c:orientation val="minMax"/>
          <c:max val="1.3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432"/>
        <c:crosses val="autoZero"/>
        <c:crossBetween val="between"/>
        <c:majorUnit val="0.4"/>
      </c:valAx>
      <c:spPr>
        <a:noFill/>
        <a:ln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5814232355408"/>
          <c:y val="9.1926025219624244E-2"/>
          <c:w val="0.75017298772598517"/>
          <c:h val="0.704272238304069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pav.'!$N$5</c:f>
              <c:strCache>
                <c:ptCount val="1"/>
                <c:pt idx="0">
                  <c:v>Struktūrinio pirminio balanso pokytis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1"/>
            <c:marker>
              <c:symbol val="circle"/>
              <c:size val="5"/>
              <c:spPr>
                <a:solidFill>
                  <a:srgbClr val="47ABD9"/>
                </a:solidFill>
                <a:ln w="9525">
                  <a:solidFill>
                    <a:srgbClr val="47ABD9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C2-4F1F-AF6E-3E8757232038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C2-4F1F-AF6E-3E8757232038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C2-4F1F-AF6E-3E8757232038}"/>
              </c:ext>
            </c:extLst>
          </c:dPt>
          <c:dLbls>
            <c:dLbl>
              <c:idx val="0"/>
              <c:layout>
                <c:manualLayout>
                  <c:x val="-6.9588483801394208E-2"/>
                  <c:y val="-3.42455441468657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8630445811673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862974332344645E-2"/>
                  <c:y val="3.13917488012935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C2-4F1F-AF6E-3E8757232038}"/>
                </c:ext>
                <c:ext xmlns:c15="http://schemas.microsoft.com/office/drawing/2012/chart" uri="{CE6537A1-D6FC-4f65-9D91-7224C49458BB}">
                  <c15:layout>
                    <c:manualLayout>
                      <c:w val="5.9703350461401287E-2"/>
                      <c:h val="4.1380032510796111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9627521072188112E-2"/>
                  <c:y val="1.71227720734328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6725764191280799E-2"/>
                  <c:y val="1.7122772073432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764801462074762E-2"/>
                  <c:y val="5.41868223235012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117761754489639E-2"/>
                  <c:y val="-4.85145208747264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0294404386224094E-2"/>
                  <c:y val="3.99531348380100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890717559409712E-2"/>
                  <c:y val="-3.42611794585624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0716176912949205E-2"/>
                  <c:y val="-9.1944906352701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0122110718607522"/>
                  <c:y val="5.4128486721182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9932582204821184E-2"/>
                  <c:y val="6.30754144800159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2018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142491166561852E-2"/>
                  <c:y val="3.7336983188286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3"/>
                        </a:solidFill>
                      </a:rPr>
                      <a:t>2019N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1.2376718584761597E-2"/>
                  <c:y val="2.61038424521963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00" b="0" i="0" u="none" strike="noStrike" kern="120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0" i="0" u="none" strike="noStrike" kern="1200" baseline="0">
                        <a:solidFill>
                          <a:srgbClr val="D41A1F"/>
                        </a:solidFill>
                        <a:latin typeface="+mn-lt"/>
                        <a:ea typeface="+mn-ea"/>
                        <a:cs typeface="+mn-cs"/>
                      </a:rPr>
                      <a:t>2020P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C2-4F1F-AF6E-3E87572320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pav.'!$O$4:$AB$4</c:f>
              <c:numCache>
                <c:formatCode>0.0;\ \–0.0</c:formatCode>
                <c:ptCount val="14"/>
                <c:pt idx="0">
                  <c:v>12.946154649274501</c:v>
                </c:pt>
                <c:pt idx="1">
                  <c:v>11.0429156627431</c:v>
                </c:pt>
                <c:pt idx="2">
                  <c:v>-7.9642515866658403</c:v>
                </c:pt>
                <c:pt idx="3">
                  <c:v>-8.0836772763782694</c:v>
                </c:pt>
                <c:pt idx="4">
                  <c:v>-4.7242945538490302</c:v>
                </c:pt>
                <c:pt idx="5">
                  <c:v>-2.7973887848414702</c:v>
                </c:pt>
                <c:pt idx="6">
                  <c:v>-1.1787520238445981</c:v>
                </c:pt>
                <c:pt idx="7">
                  <c:v>0.23962993149002632</c:v>
                </c:pt>
                <c:pt idx="8">
                  <c:v>6.1241592143734813E-2</c:v>
                </c:pt>
                <c:pt idx="9">
                  <c:v>0.28339293156440792</c:v>
                </c:pt>
                <c:pt idx="10">
                  <c:v>1.9583368264606493</c:v>
                </c:pt>
                <c:pt idx="11">
                  <c:v>2.769406078584824</c:v>
                </c:pt>
                <c:pt idx="12">
                  <c:v>3.4473067414525493</c:v>
                </c:pt>
                <c:pt idx="13">
                  <c:v>2.7273081562109613</c:v>
                </c:pt>
              </c:numCache>
            </c:numRef>
          </c:xVal>
          <c:yVal>
            <c:numRef>
              <c:f>'6 pav.'!$O$5:$AB$5</c:f>
              <c:numCache>
                <c:formatCode>0.0;\ \–0.0</c:formatCode>
                <c:ptCount val="14"/>
                <c:pt idx="0">
                  <c:v>-2.2488142093145975</c:v>
                </c:pt>
                <c:pt idx="1">
                  <c:v>-2.585707163122934</c:v>
                </c:pt>
                <c:pt idx="2">
                  <c:v>2.443501885253192</c:v>
                </c:pt>
                <c:pt idx="3">
                  <c:v>2.7109813228106487</c:v>
                </c:pt>
                <c:pt idx="4">
                  <c:v>0.61630496670275026</c:v>
                </c:pt>
                <c:pt idx="5">
                  <c:v>0.97788908219724657</c:v>
                </c:pt>
                <c:pt idx="6">
                  <c:v>1.1175907183729308</c:v>
                </c:pt>
                <c:pt idx="7">
                  <c:v>7.1839087666581314E-2</c:v>
                </c:pt>
                <c:pt idx="8">
                  <c:v>0.37187593388562834</c:v>
                </c:pt>
                <c:pt idx="9">
                  <c:v>0.28498953124429405</c:v>
                </c:pt>
                <c:pt idx="10">
                  <c:v>-0.50104834575982982</c:v>
                </c:pt>
                <c:pt idx="11">
                  <c:v>-0.36605405441358019</c:v>
                </c:pt>
                <c:pt idx="12">
                  <c:v>-1.0934611227499937</c:v>
                </c:pt>
                <c:pt idx="13">
                  <c:v>-0.12192801180845581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EEC2-4F1F-AF6E-3E875723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893040"/>
        <c:axId val="333891080"/>
      </c:scatterChart>
      <c:valAx>
        <c:axId val="333893040"/>
        <c:scaling>
          <c:orientation val="minMax"/>
          <c:max val="13.5"/>
          <c:min val="-13.5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1080"/>
        <c:crosses val="autoZero"/>
        <c:crossBetween val="midCat"/>
        <c:majorUnit val="3"/>
      </c:valAx>
      <c:valAx>
        <c:axId val="333891080"/>
        <c:scaling>
          <c:orientation val="minMax"/>
          <c:max val="3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&quot;–&quot;0.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1547619047619"/>
          <c:y val="3.4178583081012237E-2"/>
          <c:w val="0.8524073412698413"/>
          <c:h val="0.832434386318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'7 pav.'!$M$3</c:f>
              <c:strCache>
                <c:ptCount val="1"/>
                <c:pt idx="0">
                  <c:v>Struktūrinis pirminis balansas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9B1-43C8-9B7B-DE20A605734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9B1-43C8-9B7B-DE20A605734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rgbClr val="5E9DC8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5E9DC8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9B1-43C8-9B7B-DE20A605734F}"/>
              </c:ext>
            </c:extLst>
          </c:dPt>
          <c:dPt>
            <c:idx val="19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A9B1-43C8-9B7B-DE20A605734F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D41A1F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9B1-43C8-9B7B-DE20A605734F}"/>
              </c:ext>
            </c:extLst>
          </c:dPt>
          <c:dLbls>
            <c:dLbl>
              <c:idx val="0"/>
              <c:layout>
                <c:manualLayout>
                  <c:x val="-0.10607130296687041"/>
                  <c:y val="2.0245949213121932E-2"/>
                </c:manualLayout>
              </c:layout>
              <c:tx>
                <c:rich>
                  <a:bodyPr/>
                  <a:lstStyle/>
                  <a:p>
                    <a:fld id="{EA7FF442-A082-42AF-B561-66F810314E4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9B1-43C8-9B7B-DE20A605734F}"/>
                </c:ext>
                <c:ext xmlns:c15="http://schemas.microsoft.com/office/drawing/2012/chart" uri="{CE6537A1-D6FC-4f65-9D91-7224C49458BB}">
                  <c15:layout>
                    <c:manualLayout>
                      <c:w val="8.1497896817865442E-2"/>
                      <c:h val="5.9633846115825645E-2"/>
                    </c:manualLayout>
                  </c15:layout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4.1548819427778879E-3"/>
                  <c:y val="-2.8245945760072329E-3"/>
                </c:manualLayout>
              </c:layout>
              <c:tx>
                <c:rich>
                  <a:bodyPr/>
                  <a:lstStyle/>
                  <a:p>
                    <a:fld id="{0A9B9FAD-4DCD-4565-870A-06A67EE040A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5.4180753968253968E-2"/>
                  <c:y val="5.8208611111111114E-2"/>
                </c:manualLayout>
              </c:layout>
              <c:tx>
                <c:rich>
                  <a:bodyPr/>
                  <a:lstStyle/>
                  <a:p>
                    <a:fld id="{3909606F-0CEE-4D86-ACE9-E4FF5BFC5E95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6.2959126984126978E-2"/>
                  <c:y val="6.2196388888888822E-2"/>
                </c:manualLayout>
              </c:layout>
              <c:tx>
                <c:rich>
                  <a:bodyPr/>
                  <a:lstStyle/>
                  <a:p>
                    <a:fld id="{F6CAE714-32ED-4FE4-9BC5-04BC2D565757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6.9800202466697219E-3"/>
                  <c:y val="3.0840227103328267E-2"/>
                </c:manualLayout>
              </c:layout>
              <c:tx>
                <c:rich>
                  <a:bodyPr/>
                  <a:lstStyle/>
                  <a:p>
                    <a:fld id="{DA5FB3FD-458F-4E9E-AEBA-D613F931FC5E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6.2865472906692824E-2"/>
                  <c:y val="-4.8000267035836035E-2"/>
                </c:manualLayout>
              </c:layout>
              <c:tx>
                <c:rich>
                  <a:bodyPr/>
                  <a:lstStyle/>
                  <a:p>
                    <a:fld id="{05413E7B-9AF1-4788-9962-648D01887B5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1.9971037854013707E-2"/>
                  <c:y val="-4.8491092774153241E-2"/>
                </c:manualLayout>
              </c:layout>
              <c:tx>
                <c:rich>
                  <a:bodyPr/>
                  <a:lstStyle/>
                  <a:p>
                    <a:fld id="{EBCF482B-41E3-436C-A9F2-4CABAEE801E7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3.276220763628214E-2"/>
                  <c:y val="-5.8745190295995779E-2"/>
                </c:manualLayout>
              </c:layout>
              <c:tx>
                <c:rich>
                  <a:bodyPr/>
                  <a:lstStyle/>
                  <a:p>
                    <a:fld id="{061C7735-92CC-43A8-A8EC-951B4CE8EF9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-7.0988509715688569E-2"/>
                  <c:y val="-6.3636193079484052E-2"/>
                </c:manualLayout>
              </c:layout>
              <c:tx>
                <c:rich>
                  <a:bodyPr/>
                  <a:lstStyle/>
                  <a:p>
                    <a:fld id="{9E48676F-CD4B-442A-A0B1-C813CE1FF590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2.7092202195586636E-2"/>
                  <c:y val="-3.5569637236887719E-2"/>
                </c:manualLayout>
              </c:layout>
              <c:tx>
                <c:rich>
                  <a:bodyPr/>
                  <a:lstStyle/>
                  <a:p>
                    <a:fld id="{4AF1D2CF-3161-451A-B832-7C0F08C0EA6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6.3711375557066921E-2"/>
                  <c:y val="-5.6858481400200014E-2"/>
                </c:manualLayout>
              </c:layout>
              <c:tx>
                <c:rich>
                  <a:bodyPr/>
                  <a:lstStyle/>
                  <a:p>
                    <a:fld id="{131E3E62-D705-4079-B880-143C8B662E9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0.10158241215027421"/>
                  <c:y val="-1.4451852929939783E-2"/>
                </c:manualLayout>
              </c:layout>
              <c:tx>
                <c:rich>
                  <a:bodyPr/>
                  <a:lstStyle/>
                  <a:p>
                    <a:fld id="{2B5C3D63-EDA3-418D-B130-8871BEB9F69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4.3786904761904812E-2"/>
                  <c:y val="5.91358333333333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38212DA-9950-484C-810C-956670DA4FD2}" type="CELLRANGE">
                      <a:rPr lang="en-US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-8.4596638728600404E-2"/>
                  <c:y val="-5.23833197557426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7335A9-E1B5-4670-992C-B97E1BA3600D}" type="CELLRANGE">
                      <a:rPr lang="en-US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0.12291964285714288"/>
                  <c:y val="-2.1330277777777778E-2"/>
                </c:manualLayout>
              </c:layout>
              <c:tx>
                <c:rich>
                  <a:bodyPr/>
                  <a:lstStyle/>
                  <a:p>
                    <a:fld id="{14AABF47-1C8B-4B07-839E-357C6C7E9AF9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0.10280538103331312"/>
                  <c:y val="2.5125331283757987E-2"/>
                </c:manualLayout>
              </c:layout>
              <c:tx>
                <c:rich>
                  <a:bodyPr/>
                  <a:lstStyle/>
                  <a:p>
                    <a:fld id="{9B6B43AC-89D2-4727-8434-B7B8B2A7C3D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-4.6448379088696659E-2"/>
                  <c:y val="4.8781819493244429E-2"/>
                </c:manualLayout>
              </c:layout>
              <c:tx>
                <c:rich>
                  <a:bodyPr/>
                  <a:lstStyle/>
                  <a:p>
                    <a:fld id="{A68620AC-1C76-43FC-AD82-5DF19621C8F7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-0.11109746263484535"/>
                  <c:y val="-3.2842007377791853E-2"/>
                </c:manualLayout>
              </c:layout>
              <c:tx>
                <c:rich>
                  <a:bodyPr/>
                  <a:lstStyle/>
                  <a:p>
                    <a:fld id="{61373184-FEF1-4EF9-800E-379B625ABC7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1.1168103617734948E-3"/>
                  <c:y val="-3.32718267070219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D3B2DC-EFA1-402C-80CC-9C885B889D37}" type="CELLRANGE">
                      <a:rPr lang="en-US"/>
                      <a:pPr>
                        <a:defRPr sz="1000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-9.0775933259070027E-4"/>
                  <c:y val="3.20459658792892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E47951-B6FF-40C6-B68F-9C4CB521A0DB}" type="CELLRANGE">
                      <a:rPr lang="en-US" sz="1000" baseline="0">
                        <a:solidFill>
                          <a:schemeClr val="accent3"/>
                        </a:solidFill>
                      </a:rPr>
                      <a:pPr>
                        <a:defRPr sz="1000"/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B1-43C8-9B7B-DE20A605734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>
                <c:manualLayout>
                  <c:x val="-8.7291501094668468E-3"/>
                  <c:y val="-0.10059683084862435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76C6860-2F06-42F7-A848-3BC50FBF0B68}" type="CELLRANGE">
                      <a:rPr lang="en-US"/>
                      <a:pPr>
                        <a:defRPr sz="1000">
                          <a:solidFill>
                            <a:srgbClr val="D41A1F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9B1-43C8-9B7B-DE20A605734F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'7 pav.'!$L$5:$L$25</c:f>
              <c:numCache>
                <c:formatCode>0.0;\ \–0.0</c:formatCode>
                <c:ptCount val="21"/>
                <c:pt idx="0">
                  <c:v>1.2969999999999999</c:v>
                </c:pt>
                <c:pt idx="1">
                  <c:v>1.345</c:v>
                </c:pt>
                <c:pt idx="2">
                  <c:v>0.41499999999999998</c:v>
                </c:pt>
                <c:pt idx="3">
                  <c:v>-0.626</c:v>
                </c:pt>
                <c:pt idx="4">
                  <c:v>-0.13200000000000001</c:v>
                </c:pt>
                <c:pt idx="5">
                  <c:v>-0.11</c:v>
                </c:pt>
                <c:pt idx="6">
                  <c:v>1.4350000000000001</c:v>
                </c:pt>
                <c:pt idx="7">
                  <c:v>2.988</c:v>
                </c:pt>
                <c:pt idx="8">
                  <c:v>2.4529999999999998</c:v>
                </c:pt>
                <c:pt idx="9">
                  <c:v>-2.6589999999999998</c:v>
                </c:pt>
                <c:pt idx="10">
                  <c:v>-1.367</c:v>
                </c:pt>
                <c:pt idx="11">
                  <c:v>-0.50900000000000001</c:v>
                </c:pt>
                <c:pt idx="12">
                  <c:v>-2.024</c:v>
                </c:pt>
                <c:pt idx="13">
                  <c:v>-2.9089999999999998</c:v>
                </c:pt>
                <c:pt idx="14">
                  <c:v>-2.5390000000000001</c:v>
                </c:pt>
                <c:pt idx="15">
                  <c:v>-1.9830000000000001</c:v>
                </c:pt>
                <c:pt idx="16">
                  <c:v>-1.296</c:v>
                </c:pt>
                <c:pt idx="17">
                  <c:v>-0.26500000000000001</c:v>
                </c:pt>
                <c:pt idx="18">
                  <c:v>0.28399999999999997</c:v>
                </c:pt>
                <c:pt idx="19">
                  <c:v>0.109</c:v>
                </c:pt>
                <c:pt idx="20">
                  <c:v>4.8000000000000001E-2</c:v>
                </c:pt>
              </c:numCache>
            </c:numRef>
          </c:xVal>
          <c:yVal>
            <c:numRef>
              <c:f>'7 pav.'!$M$5:$M$25</c:f>
              <c:numCache>
                <c:formatCode>0.0;\ \–0.0</c:formatCode>
                <c:ptCount val="21"/>
                <c:pt idx="0">
                  <c:v>-1.7019999999999995</c:v>
                </c:pt>
                <c:pt idx="1">
                  <c:v>7.8999999999999293E-2</c:v>
                </c:pt>
                <c:pt idx="2">
                  <c:v>-0.52199999999999935</c:v>
                </c:pt>
                <c:pt idx="3">
                  <c:v>-7.7999999999999847E-2</c:v>
                </c:pt>
                <c:pt idx="4">
                  <c:v>-0.21400000000000041</c:v>
                </c:pt>
                <c:pt idx="5">
                  <c:v>0.25300000000000056</c:v>
                </c:pt>
                <c:pt idx="6">
                  <c:v>0.27099999999999991</c:v>
                </c:pt>
                <c:pt idx="7">
                  <c:v>-9.0000000000003411E-3</c:v>
                </c:pt>
                <c:pt idx="8">
                  <c:v>-1.1399999999999997</c:v>
                </c:pt>
                <c:pt idx="9">
                  <c:v>-1.358000000000001</c:v>
                </c:pt>
                <c:pt idx="10">
                  <c:v>-9.6999999999999531E-2</c:v>
                </c:pt>
                <c:pt idx="11">
                  <c:v>1.0460000000000003</c:v>
                </c:pt>
                <c:pt idx="12">
                  <c:v>1.8839999999999999</c:v>
                </c:pt>
                <c:pt idx="13">
                  <c:v>0.6870000000000005</c:v>
                </c:pt>
                <c:pt idx="14">
                  <c:v>0.11299999999999955</c:v>
                </c:pt>
                <c:pt idx="15">
                  <c:v>-8.2000000000000073E-2</c:v>
                </c:pt>
                <c:pt idx="16">
                  <c:v>-0.13599999999999968</c:v>
                </c:pt>
                <c:pt idx="17">
                  <c:v>-7.5000000000000178E-2</c:v>
                </c:pt>
                <c:pt idx="18">
                  <c:v>-1.8999999999999906E-2</c:v>
                </c:pt>
                <c:pt idx="19">
                  <c:v>-1.8999999999999906E-2</c:v>
                </c:pt>
                <c:pt idx="20">
                  <c:v>-1.8999999999999906E-2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A9B1-43C8-9B7B-DE20A605734F}"/>
            </c:ext>
            <c:ext xmlns:c15="http://schemas.microsoft.com/office/drawing/2012/chart" uri="{02D57815-91ED-43cb-92C2-25804820EDAC}">
              <c15:datalabelsRange>
                <c15:f>'7 pav.'!$K$5:$K$25</c15:f>
                <c15:dlblRangeCache>
                  <c:ptCount val="21"/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2019N</c:v>
                  </c:pt>
                  <c:pt idx="20">
                    <c:v>2020P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889904"/>
        <c:axId val="333895392"/>
      </c:scatterChart>
      <c:valAx>
        <c:axId val="333889904"/>
        <c:scaling>
          <c:orientation val="minMax"/>
          <c:max val="3.5"/>
          <c:min val="-3.5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&quot;–&quot;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accent1">
                <a:shade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5392"/>
        <c:crosses val="autoZero"/>
        <c:crossBetween val="midCat"/>
      </c:valAx>
      <c:valAx>
        <c:axId val="333895392"/>
        <c:scaling>
          <c:orientation val="minMax"/>
          <c:min val="-2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&quot;–&quot;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accent1">
                <a:shade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990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7174103237095"/>
          <c:y val="0.1090038506633986"/>
          <c:w val="0.86537270341207351"/>
          <c:h val="0.837561408752506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7ABD9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03-4D98-B057-69531599DD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03-4D98-B057-69531599DD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03-4D98-B057-69531599DDA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503-4D98-B057-69531599DDA6}"/>
              </c:ext>
            </c:extLst>
          </c:dPt>
          <c:dLbls>
            <c:dLbl>
              <c:idx val="5"/>
              <c:numFmt formatCode="0.00;\–0.0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;\–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pav.'!$D$4:$D$10</c:f>
              <c:strCache>
                <c:ptCount val="7"/>
                <c:pt idx="0">
                  <c:v>LT, LV</c:v>
                </c:pt>
                <c:pt idx="1">
                  <c:v>AT, DE
EE, FI
IE, NL
SK</c:v>
                </c:pt>
                <c:pt idx="2">
                  <c:v>FR</c:v>
                </c:pt>
                <c:pt idx="3">
                  <c:v>SI</c:v>
                </c:pt>
                <c:pt idx="4">
                  <c:v>BE, CY
MT</c:v>
                </c:pt>
                <c:pt idx="5">
                  <c:v>GR, PT</c:v>
                </c:pt>
                <c:pt idx="6">
                  <c:v>ES, IT
LU</c:v>
                </c:pt>
              </c:strCache>
            </c:strRef>
          </c:cat>
          <c:val>
            <c:numRef>
              <c:f>'8 pav.'!$E$4:$E$10</c:f>
              <c:numCache>
                <c:formatCode>0.0;\–0.0</c:formatCode>
                <c:ptCount val="7"/>
                <c:pt idx="0">
                  <c:v>-1</c:v>
                </c:pt>
                <c:pt idx="1">
                  <c:v>-0.5</c:v>
                </c:pt>
                <c:pt idx="2">
                  <c:v>-0.4</c:v>
                </c:pt>
                <c:pt idx="3">
                  <c:v>-0.25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503-4D98-B057-69531599D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9"/>
        <c:axId val="333890688"/>
        <c:axId val="333892648"/>
      </c:barChart>
      <c:catAx>
        <c:axId val="3338906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2648"/>
        <c:crosses val="autoZero"/>
        <c:auto val="1"/>
        <c:lblAlgn val="ctr"/>
        <c:lblOffset val="100"/>
        <c:noMultiLvlLbl val="0"/>
      </c:catAx>
      <c:valAx>
        <c:axId val="33389264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1.50123291891921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0688"/>
        <c:crossesAt val="1"/>
        <c:crossBetween val="between"/>
        <c:majorUnit val="0.4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pav.'!$D$5</c:f>
              <c:strCache>
                <c:ptCount val="1"/>
                <c:pt idx="0">
                  <c:v>VS balansas FM</c:v>
                </c:pt>
              </c:strCache>
            </c:strRef>
          </c:tx>
          <c:spPr>
            <a:solidFill>
              <a:srgbClr val="8D8473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'9 pav.'!$F$3:$U$3</c15:sqref>
                  </c15:fullRef>
                </c:ext>
              </c:extLst>
              <c:f>'9 pav.'!$L$3:$U$3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2019N</c:v>
                </c:pt>
                <c:pt idx="7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pav.'!$F$5:$S$5</c15:sqref>
                  </c15:fullRef>
                </c:ext>
              </c:extLst>
              <c:f>'9 pav.'!$L$5:$S$5</c:f>
              <c:numCache>
                <c:formatCode>0.0;\–0.0</c:formatCode>
                <c:ptCount val="8"/>
                <c:pt idx="0">
                  <c:v>-2.6099237588382258</c:v>
                </c:pt>
                <c:pt idx="1">
                  <c:v>-0.6193889242868823</c:v>
                </c:pt>
                <c:pt idx="2">
                  <c:v>-0.26019196503703862</c:v>
                </c:pt>
                <c:pt idx="3">
                  <c:v>0.2633245301085731</c:v>
                </c:pt>
                <c:pt idx="4">
                  <c:v>0.48873214065625675</c:v>
                </c:pt>
                <c:pt idx="5">
                  <c:v>0.60025933309740531</c:v>
                </c:pt>
                <c:pt idx="6">
                  <c:v>0.1</c:v>
                </c:pt>
                <c:pt idx="7">
                  <c:v>0.21528699895666295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86-405C-AEFB-62E7DA286E1E}"/>
            </c:ext>
          </c:extLst>
        </c:ser>
        <c:ser>
          <c:idx val="1"/>
          <c:order val="1"/>
          <c:tx>
            <c:strRef>
              <c:f>'9 pav.'!$D$4</c:f>
              <c:strCache>
                <c:ptCount val="1"/>
                <c:pt idx="0">
                  <c:v>VS balansas IFI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'9 pav.'!$F$3:$U$3</c15:sqref>
                  </c15:fullRef>
                </c:ext>
              </c:extLst>
              <c:f>'9 pav.'!$L$3:$U$3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2019N</c:v>
                </c:pt>
                <c:pt idx="7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pav.'!$F$4:$S$4</c15:sqref>
                  </c15:fullRef>
                </c:ext>
              </c:extLst>
              <c:f>'9 pav.'!$L$4:$S$4</c:f>
              <c:numCache>
                <c:formatCode>0.0;\–0.0</c:formatCode>
                <c:ptCount val="8"/>
                <c:pt idx="0">
                  <c:v>-2.6096898670858937</c:v>
                </c:pt>
                <c:pt idx="1">
                  <c:v>-0.6189663098443553</c:v>
                </c:pt>
                <c:pt idx="2">
                  <c:v>-0.26981549657304849</c:v>
                </c:pt>
                <c:pt idx="3">
                  <c:v>0.23217306792412076</c:v>
                </c:pt>
                <c:pt idx="4">
                  <c:v>0.45422930062882366</c:v>
                </c:pt>
                <c:pt idx="5">
                  <c:v>0.59826265232721521</c:v>
                </c:pt>
                <c:pt idx="6">
                  <c:v>1.1145938861908096E-2</c:v>
                </c:pt>
                <c:pt idx="7">
                  <c:v>-0.21052739449947214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86-405C-AEFB-62E7DA286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891472"/>
        <c:axId val="333891864"/>
      </c:barChart>
      <c:lineChart>
        <c:grouping val="standard"/>
        <c:varyColors val="0"/>
        <c:ser>
          <c:idx val="2"/>
          <c:order val="2"/>
          <c:tx>
            <c:strRef>
              <c:f>'9 pav.'!$D$6</c:f>
              <c:strCache>
                <c:ptCount val="1"/>
                <c:pt idx="0">
                  <c:v>Struktūrinis VS balansas FM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'9 pav.'!$F$3:$S$3</c15:sqref>
                  </c15:fullRef>
                </c:ext>
              </c:extLst>
              <c:f>'9 pav.'!$L$3:$S$3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2019N</c:v>
                </c:pt>
                <c:pt idx="7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pav.'!$F$6:$S$6</c15:sqref>
                  </c15:fullRef>
                </c:ext>
              </c:extLst>
              <c:f>'9 pav.'!$L$6:$S$6</c:f>
              <c:numCache>
                <c:formatCode>0.0;\–0.0</c:formatCode>
                <c:ptCount val="8"/>
                <c:pt idx="0">
                  <c:v>-1.235925829156185</c:v>
                </c:pt>
                <c:pt idx="1">
                  <c:v>-1.0213068341711573</c:v>
                </c:pt>
                <c:pt idx="2">
                  <c:v>-0.65675077003306193</c:v>
                </c:pt>
                <c:pt idx="3">
                  <c:v>-0.31049134182530269</c:v>
                </c:pt>
                <c:pt idx="4">
                  <c:v>-0.69365433320915637</c:v>
                </c:pt>
                <c:pt idx="5">
                  <c:v>-0.81114654817209519</c:v>
                </c:pt>
                <c:pt idx="6">
                  <c:v>-1.3795263190710334</c:v>
                </c:pt>
                <c:pt idx="7">
                  <c:v>-0.66828866593121916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86-405C-AEFB-62E7DA286E1E}"/>
            </c:ext>
          </c:extLst>
        </c:ser>
        <c:ser>
          <c:idx val="3"/>
          <c:order val="3"/>
          <c:tx>
            <c:strRef>
              <c:f>'9 pav.'!$D$7</c:f>
              <c:strCache>
                <c:ptCount val="1"/>
                <c:pt idx="0">
                  <c:v>Struktūrinis VS balansas IFI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'9 pav.'!$F$3:$S$3</c15:sqref>
                  </c15:fullRef>
                </c:ext>
              </c:extLst>
              <c:f>'9 pav.'!$L$3:$S$3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2019N</c:v>
                </c:pt>
                <c:pt idx="7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pav.'!$F$7:$S$7</c15:sqref>
                  </c15:fullRef>
                </c:ext>
              </c:extLst>
              <c:f>'9 pav.'!$L$7:$S$7</c:f>
              <c:numCache>
                <c:formatCode>0.0;\–0.0</c:formatCode>
                <c:ptCount val="8"/>
                <c:pt idx="0">
                  <c:v>-1.2311262504996443</c:v>
                </c:pt>
                <c:pt idx="1">
                  <c:v>-0.9909517616789939</c:v>
                </c:pt>
                <c:pt idx="2">
                  <c:v>-0.54825793329942152</c:v>
                </c:pt>
                <c:pt idx="3">
                  <c:v>-6.4944585502243177E-2</c:v>
                </c:pt>
                <c:pt idx="4">
                  <c:v>-0.35393016370526587</c:v>
                </c:pt>
                <c:pt idx="5">
                  <c:v>-0.49121406825825487</c:v>
                </c:pt>
                <c:pt idx="6">
                  <c:v>-1.4274331924247829</c:v>
                </c:pt>
                <c:pt idx="7">
                  <c:v>-1.3044250136402007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86-405C-AEFB-62E7DA286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91472"/>
        <c:axId val="333891864"/>
      </c:lineChart>
      <c:catAx>
        <c:axId val="333891472"/>
        <c:scaling>
          <c:orientation val="minMax"/>
        </c:scaling>
        <c:delete val="0"/>
        <c:axPos val="b"/>
        <c:majorGridlines>
          <c:spPr>
            <a:ln w="9525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864"/>
        <c:crosses val="autoZero"/>
        <c:auto val="1"/>
        <c:lblAlgn val="ctr"/>
        <c:lblOffset val="100"/>
        <c:noMultiLvlLbl val="0"/>
      </c:catAx>
      <c:valAx>
        <c:axId val="333891864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47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8E-2"/>
          <c:y val="0.8764789817939423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6845308911824"/>
          <c:y val="9.273892210749432E-2"/>
          <c:w val="0.40932563247019066"/>
          <c:h val="0.82131770345396737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'10 pav.'!$D$10</c:f>
              <c:strCache>
                <c:ptCount val="1"/>
                <c:pt idx="0">
                  <c:v>Skolintų lėšų likutis metų pradžioje ir grįžtančios perskolintos lėšos 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>
              <a:softEdge rad="0"/>
            </a:effectLst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pav.'!$E$10:$F$10</c:f>
              <c:numCache>
                <c:formatCode>#\ ##0.0;\–#\ ##0.0</c:formatCode>
                <c:ptCount val="2"/>
                <c:pt idx="0">
                  <c:v>-491</c:v>
                </c:pt>
                <c:pt idx="1">
                  <c:v>-1709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75-4ABA-B5E9-210CB7AE3916}"/>
            </c:ext>
          </c:extLst>
        </c:ser>
        <c:ser>
          <c:idx val="0"/>
          <c:order val="1"/>
          <c:tx>
            <c:strRef>
              <c:f>'10 pav.'!$D$4</c:f>
              <c:strCache>
                <c:ptCount val="1"/>
                <c:pt idx="0">
                  <c:v>Skolos grąžinimas</c:v>
                </c:pt>
              </c:strCache>
            </c:strRef>
          </c:tx>
          <c:spPr>
            <a:solidFill>
              <a:srgbClr val="00204D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pav.'!$E$4:$F$4</c:f>
              <c:numCache>
                <c:formatCode>#\ ##0.0;\–#\ ##0.0</c:formatCode>
                <c:ptCount val="2"/>
                <c:pt idx="0">
                  <c:v>879</c:v>
                </c:pt>
                <c:pt idx="1">
                  <c:v>2186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75-4ABA-B5E9-210CB7AE3916}"/>
            </c:ext>
          </c:extLst>
        </c:ser>
        <c:ser>
          <c:idx val="1"/>
          <c:order val="2"/>
          <c:tx>
            <c:strRef>
              <c:f>'10 pav.'!$D$5</c:f>
              <c:strCache>
                <c:ptCount val="1"/>
                <c:pt idx="0">
                  <c:v>Valstybės biudžeto deficitas ir srautai</c:v>
                </c:pt>
              </c:strCache>
            </c:strRef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pav.'!$E$5:$F$5</c:f>
              <c:numCache>
                <c:formatCode>#\ ##0.0;\–#\ ##0.0</c:formatCode>
                <c:ptCount val="2"/>
                <c:pt idx="0">
                  <c:v>983</c:v>
                </c:pt>
                <c:pt idx="1">
                  <c:v>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75-4ABA-B5E9-210CB7AE3916}"/>
            </c:ext>
          </c:extLst>
        </c:ser>
        <c:ser>
          <c:idx val="2"/>
          <c:order val="3"/>
          <c:tx>
            <c:strRef>
              <c:f>'10 pav.'!$D$6</c:f>
              <c:strCache>
                <c:ptCount val="1"/>
                <c:pt idx="0">
                  <c:v>Išankstinis kaupimas euroobligacijų emisijos išpirkimui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pav.'!$E$6:$F$6</c:f>
              <c:numCache>
                <c:formatCode>#\ ##0.0;\–#\ ##0.0</c:formatCode>
                <c:ptCount val="2"/>
                <c:pt idx="0">
                  <c:v>1329</c:v>
                </c:pt>
                <c:pt idx="1">
                  <c:v>1099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075-4ABA-B5E9-210CB7AE3916}"/>
            </c:ext>
          </c:extLst>
        </c:ser>
        <c:ser>
          <c:idx val="3"/>
          <c:order val="4"/>
          <c:tx>
            <c:strRef>
              <c:f>'10 pav.'!$D$7</c:f>
              <c:strCache>
                <c:ptCount val="1"/>
                <c:pt idx="0">
                  <c:v>Lėšos, skirtos perskolinti kitiems subjektams ir arbitražo ir teismų sprendimams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pav.'!$E$7:$F$7</c:f>
              <c:numCache>
                <c:formatCode>#\ ##0.0;\–#\ ##0.0</c:formatCode>
                <c:ptCount val="2"/>
                <c:pt idx="0">
                  <c:v>5</c:v>
                </c:pt>
                <c:pt idx="1">
                  <c:v>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75-4ABA-B5E9-210CB7AE3916}"/>
            </c:ext>
          </c:extLst>
        </c:ser>
        <c:ser>
          <c:idx val="4"/>
          <c:order val="5"/>
          <c:tx>
            <c:strRef>
              <c:f>'10 pav.'!$D$8</c:f>
              <c:strCache>
                <c:ptCount val="1"/>
                <c:pt idx="0">
                  <c:v>Įmoka į ES biudžetą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pav.'!$E$8:$F$8</c:f>
              <c:numCache>
                <c:formatCode>#\ ##0.0;\–#\ ##0.0</c:formatCode>
                <c:ptCount val="2"/>
                <c:pt idx="0">
                  <c:v>0</c:v>
                </c:pt>
                <c:pt idx="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075-4ABA-B5E9-210CB7AE3916}"/>
            </c:ext>
          </c:extLst>
        </c:ser>
        <c:ser>
          <c:idx val="6"/>
          <c:order val="7"/>
          <c:tx>
            <c:strRef>
              <c:f>'10 pav.'!$D$9</c:f>
              <c:strCache>
                <c:ptCount val="1"/>
                <c:pt idx="0">
                  <c:v>Skolintų lėšų likutis, neatsižvelgus į lėšų kaupimą, metų pabaigoje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numRef>
              <c:f>'10 pav.'!$E$3:$F$3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'10 pav.'!$E$9:$F$9</c:f>
              <c:numCache>
                <c:formatCode>#\ ##0.0;\–#\ ##0.0</c:formatCode>
                <c:ptCount val="2"/>
                <c:pt idx="0">
                  <c:v>365</c:v>
                </c:pt>
                <c:pt idx="1">
                  <c:v>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420497432"/>
        <c:axId val="4204946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8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'10 pav.'!$E$3:$F$3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9-4075-4ABA-B5E9-210CB7AE391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8"/>
          <c:tx>
            <c:strRef>
              <c:f>'10 pav.'!$D$11</c:f>
              <c:strCache>
                <c:ptCount val="1"/>
                <c:pt idx="0">
                  <c:v>Skolinimosi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5"/>
            <c:spPr>
              <a:solidFill>
                <a:srgbClr val="66626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'10 pav.'!$E$11:$F$11</c:f>
              <c:numCache>
                <c:formatCode>#\ ##0.0;\–#\ ##0.0</c:formatCode>
                <c:ptCount val="2"/>
                <c:pt idx="0">
                  <c:v>3070</c:v>
                </c:pt>
                <c:pt idx="1">
                  <c:v>2705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75-4ABA-B5E9-210CB7AE3916}"/>
            </c:ext>
          </c:extLst>
        </c:ser>
        <c:ser>
          <c:idx val="9"/>
          <c:order val="9"/>
          <c:tx>
            <c:strRef>
              <c:f>'10 pav.'!$D$12</c:f>
              <c:strCache>
                <c:ptCount val="1"/>
                <c:pt idx="0">
                  <c:v>Finansavimo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'10 pav.'!$E$12:$F$12</c:f>
              <c:numCache>
                <c:formatCode>#\ ##0.0;\–#\ ##0.0</c:formatCode>
                <c:ptCount val="2"/>
                <c:pt idx="0">
                  <c:v>3196</c:v>
                </c:pt>
                <c:pt idx="1">
                  <c:v>4125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7432"/>
        <c:axId val="420494688"/>
      </c:lineChart>
      <c:catAx>
        <c:axId val="4204974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4688"/>
        <c:crosses val="autoZero"/>
        <c:auto val="1"/>
        <c:lblAlgn val="ctr"/>
        <c:lblOffset val="50"/>
        <c:tickMarkSkip val="1"/>
        <c:noMultiLvlLbl val="0"/>
      </c:catAx>
      <c:valAx>
        <c:axId val="420494688"/>
        <c:scaling>
          <c:orientation val="minMax"/>
          <c:min val="-200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000"/>
                  <a:t>mln.</a:t>
                </a:r>
                <a:r>
                  <a:rPr lang="lt-LT" sz="1000" baseline="0"/>
                  <a:t> EUR</a:t>
                </a:r>
                <a:endParaRPr lang="lt-LT" sz="1000"/>
              </a:p>
            </c:rich>
          </c:tx>
          <c:layout>
            <c:manualLayout>
              <c:xMode val="edge"/>
              <c:yMode val="edge"/>
              <c:x val="4.419245567626566E-3"/>
              <c:y val="1.32573615250474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_ ;\–#,##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7432"/>
        <c:crosses val="autoZero"/>
        <c:crossBetween val="between"/>
        <c:majorUnit val="1000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</c:legendEntry>
      <c:layout>
        <c:manualLayout>
          <c:xMode val="edge"/>
          <c:yMode val="edge"/>
          <c:x val="0.54850986359737708"/>
          <c:y val="2.008844110466845E-2"/>
          <c:w val="0.4425667388167388"/>
          <c:h val="0.97648148148148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7281413833927"/>
          <c:y val="0.12402040965796733"/>
          <c:w val="0.83018666497547777"/>
          <c:h val="0.68261126437342845"/>
        </c:manualLayout>
      </c:layout>
      <c:areaChart>
        <c:grouping val="stacked"/>
        <c:varyColors val="0"/>
        <c:ser>
          <c:idx val="1"/>
          <c:order val="1"/>
          <c:spPr>
            <a:noFill/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pav.'!$E$5:$M$5</c15:sqref>
                  </c15:fullRef>
                </c:ext>
              </c:extLst>
              <c:f>'11 pav.'!$G$5:$M$5</c:f>
              <c:numCache>
                <c:formatCode>0.0</c:formatCode>
                <c:ptCount val="7"/>
                <c:pt idx="0">
                  <c:v>40.6</c:v>
                </c:pt>
                <c:pt idx="1">
                  <c:v>42.7</c:v>
                </c:pt>
                <c:pt idx="2">
                  <c:v>39.9</c:v>
                </c:pt>
                <c:pt idx="3">
                  <c:v>39.299999999999997</c:v>
                </c:pt>
                <c:pt idx="4">
                  <c:v>34.1</c:v>
                </c:pt>
                <c:pt idx="5">
                  <c:v>34.925380141982906</c:v>
                </c:pt>
                <c:pt idx="6">
                  <c:v>29.738529173034816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D-4666-8E91-4DD29A8C0EC0}"/>
            </c:ext>
          </c:extLst>
        </c:ser>
        <c:ser>
          <c:idx val="2"/>
          <c:order val="2"/>
          <c:tx>
            <c:strRef>
              <c:f>'11 pav.'!$D$6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pav.'!$E$6:$M$6</c15:sqref>
                  </c15:fullRef>
                </c:ext>
              </c:extLst>
              <c:f>'11 pav.'!$G$6:$M$6</c:f>
              <c:numCache>
                <c:formatCode>0.0</c:formatCode>
                <c:ptCount val="7"/>
                <c:pt idx="5">
                  <c:v>0.50620671154485564</c:v>
                </c:pt>
                <c:pt idx="6">
                  <c:v>1.9524678564323317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D-4666-8E91-4DD29A8C0EC0}"/>
            </c:ext>
          </c:extLst>
        </c:ser>
        <c:ser>
          <c:idx val="3"/>
          <c:order val="3"/>
          <c:tx>
            <c:strRef>
              <c:f>'11 pav.'!$D$7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pav.'!$E$7:$M$7</c15:sqref>
                  </c15:fullRef>
                </c:ext>
              </c:extLst>
              <c:f>'11 pav.'!$G$7:$M$7</c:f>
              <c:numCache>
                <c:formatCode>0.0</c:formatCode>
                <c:ptCount val="7"/>
                <c:pt idx="5">
                  <c:v>0.36501065344418038</c:v>
                </c:pt>
                <c:pt idx="6">
                  <c:v>1.4233137828881652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3BD-4666-8E91-4DD29A8C0EC0}"/>
            </c:ext>
          </c:extLst>
        </c:ser>
        <c:ser>
          <c:idx val="4"/>
          <c:order val="4"/>
          <c:tx>
            <c:strRef>
              <c:f>'11 pav.'!$D$8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pav.'!$E$8:$M$8</c15:sqref>
                  </c15:fullRef>
                </c:ext>
              </c:extLst>
              <c:f>'11 pav.'!$G$8:$M$8</c:f>
              <c:numCache>
                <c:formatCode>0.0</c:formatCode>
                <c:ptCount val="7"/>
                <c:pt idx="5">
                  <c:v>0.6034024930280566</c:v>
                </c:pt>
                <c:pt idx="6">
                  <c:v>2.4059648737462922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BD-4666-8E91-4DD29A8C0EC0}"/>
            </c:ext>
          </c:extLst>
        </c:ser>
        <c:ser>
          <c:idx val="5"/>
          <c:order val="5"/>
          <c:tx>
            <c:strRef>
              <c:f>'11 pav.'!$D$9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pav.'!$E$9:$M$9</c15:sqref>
                  </c15:fullRef>
                </c:ext>
              </c:extLst>
              <c:f>'11 pav.'!$G$9:$M$9</c:f>
              <c:numCache>
                <c:formatCode>0.0</c:formatCode>
                <c:ptCount val="7"/>
                <c:pt idx="5">
                  <c:v>0.6034024930280566</c:v>
                </c:pt>
                <c:pt idx="6">
                  <c:v>2.4942188869497457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BD-4666-8E91-4DD29A8C0EC0}"/>
            </c:ext>
          </c:extLst>
        </c:ser>
        <c:ser>
          <c:idx val="6"/>
          <c:order val="6"/>
          <c:tx>
            <c:strRef>
              <c:f>'11 pav.'!$D$10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pav.'!$E$10:$M$10</c15:sqref>
                  </c15:fullRef>
                </c:ext>
              </c:extLst>
              <c:f>'11 pav.'!$G$10:$M$10</c:f>
              <c:numCache>
                <c:formatCode>0.0</c:formatCode>
                <c:ptCount val="7"/>
                <c:pt idx="5">
                  <c:v>0.36501065344418038</c:v>
                </c:pt>
                <c:pt idx="6">
                  <c:v>1.5361908502833543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3BD-4666-8E91-4DD29A8C0EC0}"/>
            </c:ext>
          </c:extLst>
        </c:ser>
        <c:ser>
          <c:idx val="7"/>
          <c:order val="7"/>
          <c:tx>
            <c:strRef>
              <c:f>'11 pav.'!$D$11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'11 pav.'!$G$3:$M$3</c15:sqref>
                  </c15:fullRef>
                </c:ext>
              </c:extLst>
              <c:f>'11 pav.'!$I$3:$M$3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pav.'!$E$11:$M$11</c15:sqref>
                  </c15:fullRef>
                </c:ext>
              </c:extLst>
              <c:f>'11 pav.'!$G$11:$M$11</c:f>
              <c:numCache>
                <c:formatCode>0.0</c:formatCode>
                <c:ptCount val="7"/>
                <c:pt idx="5">
                  <c:v>0.50620671154485564</c:v>
                </c:pt>
                <c:pt idx="6">
                  <c:v>2.1502116368006554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BD-4666-8E91-4DD29A8C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495472"/>
        <c:axId val="420493904"/>
      </c:areaChart>
      <c:lineChart>
        <c:grouping val="stacked"/>
        <c:varyColors val="0"/>
        <c:ser>
          <c:idx val="0"/>
          <c:order val="0"/>
          <c:tx>
            <c:strRef>
              <c:f>'11 pav.'!$D$4</c:f>
              <c:strCache>
                <c:ptCount val="1"/>
                <c:pt idx="0">
                  <c:v>FM</c:v>
                </c:pt>
              </c:strCache>
            </c:strRef>
          </c:tx>
          <c:spPr>
            <a:ln w="19050" cap="rnd">
              <a:solidFill>
                <a:srgbClr val="8D847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D8473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'11 pav.'!$E$3:$M$3</c15:sqref>
                  </c15:fullRef>
                </c:ext>
              </c:extLst>
              <c:f>'11 pav.'!$G$3:$M$3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2019N</c:v>
                </c:pt>
                <c:pt idx="6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pav.'!$E$4:$M$4</c15:sqref>
                  </c15:fullRef>
                </c:ext>
              </c:extLst>
              <c:f>'11 pav.'!$G$4:$M$4</c:f>
              <c:numCache>
                <c:formatCode>0.0</c:formatCode>
                <c:ptCount val="7"/>
                <c:pt idx="0">
                  <c:v>40.6</c:v>
                </c:pt>
                <c:pt idx="1">
                  <c:v>42.7</c:v>
                </c:pt>
                <c:pt idx="2">
                  <c:v>39.9</c:v>
                </c:pt>
                <c:pt idx="3">
                  <c:v>39.299999999999997</c:v>
                </c:pt>
                <c:pt idx="4">
                  <c:v>34.1</c:v>
                </c:pt>
                <c:pt idx="5">
                  <c:v>36.4</c:v>
                </c:pt>
                <c:pt idx="6">
                  <c:v>35.1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53BD-4666-8E91-4DD29A8C0EC0}"/>
            </c:ext>
          </c:extLst>
        </c:ser>
        <c:ser>
          <c:idx val="8"/>
          <c:order val="8"/>
          <c:tx>
            <c:strRef>
              <c:f>'11 pav.'!$D$12</c:f>
              <c:strCache>
                <c:ptCount val="1"/>
                <c:pt idx="0">
                  <c:v>IFI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D41A1F"/>
                </a:solidFill>
                <a:ln w="9525">
                  <a:noFill/>
                </a:ln>
                <a:effectLst/>
              </c:spPr>
            </c:marker>
            <c:bubble3D val="0"/>
          </c:dPt>
          <c:dPt>
            <c:idx val="6"/>
            <c:marker>
              <c:symbol val="circle"/>
              <c:size val="5"/>
              <c:spPr>
                <a:solidFill>
                  <a:srgbClr val="D41A1F"/>
                </a:solidFill>
                <a:ln w="9525">
                  <a:noFill/>
                </a:ln>
                <a:effectLst/>
              </c:spPr>
            </c:marker>
            <c:bubble3D val="0"/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'11 pav.'!$E$3:$M$3</c15:sqref>
                  </c15:fullRef>
                </c:ext>
              </c:extLst>
              <c:f>'11 pav.'!$G$3:$M$3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2019N</c:v>
                </c:pt>
                <c:pt idx="6">
                  <c:v>2020P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 pav.'!$E$12:$M$12</c15:sqref>
                  </c15:fullRef>
                </c:ext>
              </c:extLst>
              <c:f>'11 pav.'!$G$12:$M$12</c:f>
              <c:numCache>
                <c:formatCode>General</c:formatCode>
                <c:ptCount val="7"/>
                <c:pt idx="5" formatCode="0.0">
                  <c:v>0.21599793684331559</c:v>
                </c:pt>
                <c:pt idx="6" formatCode="0.0">
                  <c:v>0.60883441311716524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3BD-4666-8E91-4DD29A8C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5472"/>
        <c:axId val="420493904"/>
      </c:lineChart>
      <c:catAx>
        <c:axId val="42049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0493904"/>
        <c:crosses val="autoZero"/>
        <c:auto val="1"/>
        <c:lblAlgn val="ctr"/>
        <c:lblOffset val="100"/>
        <c:tickMarkSkip val="2"/>
        <c:noMultiLvlLbl val="0"/>
      </c:catAx>
      <c:valAx>
        <c:axId val="42049390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1.8793336715711144E-2"/>
              <c:y val="1.98859077333723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0495472"/>
        <c:crosses val="autoZero"/>
        <c:crossBetween val="midCat"/>
        <c:majorUnit val="10"/>
      </c:valAx>
      <c:spPr>
        <a:noFill/>
        <a:ln>
          <a:solidFill>
            <a:srgbClr val="D1D1D1"/>
          </a:solidFill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'1pr'!$D$4:$D$12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'1pr'!$E$4:$E$12</c:f>
              <c:numCache>
                <c:formatCode>0.000</c:formatCode>
                <c:ptCount val="9"/>
                <c:pt idx="0">
                  <c:v>-2.7973887848414702</c:v>
                </c:pt>
                <c:pt idx="1">
                  <c:v>-1.1787520238445981</c:v>
                </c:pt>
                <c:pt idx="2">
                  <c:v>0.23962993149002632</c:v>
                </c:pt>
                <c:pt idx="3">
                  <c:v>6.1241592143734813E-2</c:v>
                </c:pt>
                <c:pt idx="4">
                  <c:v>0.28339293156440792</c:v>
                </c:pt>
                <c:pt idx="5">
                  <c:v>1.9583368264606493</c:v>
                </c:pt>
                <c:pt idx="6">
                  <c:v>2.769406078584824</c:v>
                </c:pt>
                <c:pt idx="7">
                  <c:v>3.4473067414525493</c:v>
                </c:pt>
                <c:pt idx="8">
                  <c:v>2.7273081562109613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9D-49F7-A257-10D843F4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3856"/>
        <c:axId val="333444248"/>
      </c:lineChart>
      <c:catAx>
        <c:axId val="33344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alpha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3444248"/>
        <c:crossesAt val="-5"/>
        <c:auto val="1"/>
        <c:lblAlgn val="ctr"/>
        <c:lblOffset val="100"/>
        <c:tickLblSkip val="1"/>
        <c:tickMarkSkip val="1"/>
        <c:noMultiLvlLbl val="0"/>
      </c:catAx>
      <c:valAx>
        <c:axId val="333444248"/>
        <c:scaling>
          <c:orientation val="minMax"/>
          <c:min val="-4.5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3443856"/>
        <c:crosses val="autoZero"/>
        <c:crossBetween val="between"/>
        <c:majorUnit val="1.5"/>
        <c:minorUnit val="0.3000000000000000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827532428011716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 pav.'!$F$3</c:f>
              <c:strCache>
                <c:ptCount val="1"/>
                <c:pt idx="0">
                  <c:v>Fiskaliniai rezervai</c:v>
                </c:pt>
              </c:strCache>
            </c:strRef>
          </c:tx>
          <c:spPr>
            <a:solidFill>
              <a:srgbClr val="47ABD9"/>
            </a:solidFill>
            <a:ln>
              <a:noFill/>
              <a:round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C11-493C-9C76-6089DEAF7C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C11-493C-9C76-6089DEAF7CB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C11-493C-9C76-6089DEAF7CB1}"/>
              </c:ext>
            </c:extLst>
          </c:dPt>
          <c:cat>
            <c:strRef>
              <c:f>'12 pav.'!$D$5:$D$9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f>'12 pav.'!$F$5:$F$9</c:f>
              <c:numCache>
                <c:formatCode>0.0;\ \–0.0</c:formatCode>
                <c:ptCount val="5"/>
                <c:pt idx="0">
                  <c:v>0.47045077700533522</c:v>
                </c:pt>
                <c:pt idx="1">
                  <c:v>0.6374118535620793</c:v>
                </c:pt>
                <c:pt idx="2">
                  <c:v>1.0975026440968267</c:v>
                </c:pt>
                <c:pt idx="3">
                  <c:v>2.2079903008511117</c:v>
                </c:pt>
                <c:pt idx="4">
                  <c:v>3.3704320582147367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C11-493C-9C76-6089DEAF7CB1}"/>
            </c:ext>
          </c:extLst>
        </c:ser>
        <c:ser>
          <c:idx val="4"/>
          <c:order val="2"/>
          <c:tx>
            <c:strRef>
              <c:f>'12 pav.'!$E$3</c:f>
              <c:strCache>
                <c:ptCount val="1"/>
                <c:pt idx="0">
                  <c:v>Valstybės biudžeto balansas</c:v>
                </c:pt>
              </c:strCache>
            </c:strRef>
          </c:tx>
          <c:spPr>
            <a:solidFill>
              <a:srgbClr val="00204D"/>
            </a:solidFill>
          </c:spPr>
          <c:invertIfNegative val="0"/>
          <c:cat>
            <c:strRef>
              <c:f>'12 pav.'!$D$5:$D$9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  <c:pt idx="4">
                  <c:v>2020P</c:v>
                </c:pt>
              </c:strCache>
            </c:strRef>
          </c:cat>
          <c:val>
            <c:numRef>
              <c:f>'12 pav.'!$E$5:$E$9</c:f>
              <c:numCache>
                <c:formatCode>0.0;\ \–0.0</c:formatCode>
                <c:ptCount val="5"/>
                <c:pt idx="0">
                  <c:v>-1.1557778319975325</c:v>
                </c:pt>
                <c:pt idx="1">
                  <c:v>-0.77732888953414703</c:v>
                </c:pt>
                <c:pt idx="2">
                  <c:v>-0.2513603584489576</c:v>
                </c:pt>
                <c:pt idx="3">
                  <c:v>-2.2969286909145912</c:v>
                </c:pt>
                <c:pt idx="4">
                  <c:v>-2.1574671710867266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C11-493C-9C76-6089DEAF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0495080"/>
        <c:axId val="420498216"/>
      </c:barChart>
      <c:lineChart>
        <c:grouping val="stacked"/>
        <c:varyColors val="0"/>
        <c:ser>
          <c:idx val="0"/>
          <c:order val="0"/>
          <c:tx>
            <c:strRef>
              <c:f>'12 pav.'!$G$3</c:f>
              <c:strCache>
                <c:ptCount val="1"/>
                <c:pt idx="0">
                  <c:v>SODROS ir PSDF rezervai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diamond"/>
            <c:size val="8"/>
            <c:spPr>
              <a:solidFill>
                <a:srgbClr val="D41A1F"/>
              </a:solidFill>
              <a:ln>
                <a:noFill/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C11-493C-9C76-6089DEAF7CB1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C11-493C-9C76-6089DEAF7CB1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C11-493C-9C76-6089DEAF7CB1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C11-493C-9C76-6089DEAF7CB1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8C11-493C-9C76-6089DEAF7CB1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8C11-493C-9C76-6089DEAF7CB1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8C11-493C-9C76-6089DEAF7CB1}"/>
              </c:ext>
            </c:extLst>
          </c:dPt>
          <c:dPt>
            <c:idx val="2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C11-493C-9C76-6089DEAF7CB1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8C11-493C-9C76-6089DEAF7CB1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8C11-493C-9C76-6089DEAF7CB1}"/>
              </c:ext>
            </c:extLst>
          </c:dPt>
          <c:cat>
            <c:strRef>
              <c:f>'12 pav.'!$D$5:$D$8</c:f>
              <c:strCach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2019N</c:v>
                </c:pt>
              </c:strCache>
            </c:strRef>
          </c:cat>
          <c:val>
            <c:numRef>
              <c:f>'12 pav.'!$G$5:$G$9</c:f>
              <c:numCache>
                <c:formatCode>0.0;\ \–0.0</c:formatCode>
                <c:ptCount val="5"/>
                <c:pt idx="0">
                  <c:v>5.8198555976537961E-2</c:v>
                </c:pt>
                <c:pt idx="1">
                  <c:v>0.10657376279791808</c:v>
                </c:pt>
                <c:pt idx="2">
                  <c:v>0.32095798767660455</c:v>
                </c:pt>
                <c:pt idx="3">
                  <c:v>1.2075217764209745</c:v>
                </c:pt>
                <c:pt idx="4">
                  <c:v>2.1771770720060513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8C11-493C-9C76-6089DEAF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5864"/>
        <c:axId val="420494296"/>
      </c:lineChart>
      <c:catAx>
        <c:axId val="42049508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0498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0498216"/>
        <c:scaling>
          <c:orientation val="minMax"/>
          <c:max val="4"/>
          <c:min val="-4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0495080"/>
        <c:crosses val="autoZero"/>
        <c:crossBetween val="between"/>
        <c:majorUnit val="2"/>
      </c:valAx>
      <c:catAx>
        <c:axId val="420495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494296"/>
        <c:crosses val="autoZero"/>
        <c:auto val="1"/>
        <c:lblAlgn val="ctr"/>
        <c:lblOffset val="100"/>
        <c:noMultiLvlLbl val="0"/>
      </c:catAx>
      <c:valAx>
        <c:axId val="420494296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20495864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1819634205803327"/>
          <c:w val="1"/>
          <c:h val="0.16059688695422766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'2pr'!$D$4:$D$12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'2pr'!$E$4:$E$12</c:f>
              <c:numCache>
                <c:formatCode>0.000</c:formatCode>
                <c:ptCount val="9"/>
                <c:pt idx="0">
                  <c:v>-3.1478631647135211</c:v>
                </c:pt>
                <c:pt idx="1">
                  <c:v>-2.6097677756129123</c:v>
                </c:pt>
                <c:pt idx="2">
                  <c:v>-0.61894779271682954</c:v>
                </c:pt>
                <c:pt idx="3">
                  <c:v>-0.26992248925239587</c:v>
                </c:pt>
                <c:pt idx="4">
                  <c:v>0.23225035440910904</c:v>
                </c:pt>
                <c:pt idx="5">
                  <c:v>0.45432428796774404</c:v>
                </c:pt>
                <c:pt idx="6">
                  <c:v>0.59826295777586336</c:v>
                </c:pt>
                <c:pt idx="7">
                  <c:v>1.1145944552572454E-2</c:v>
                </c:pt>
                <c:pt idx="8">
                  <c:v>-0.21052750198622175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54-40BD-8BBC-8AD9541AA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6208"/>
        <c:axId val="418541048"/>
      </c:lineChart>
      <c:catAx>
        <c:axId val="33344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104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418541048"/>
        <c:scaling>
          <c:orientation val="minMax"/>
          <c:max val="1"/>
          <c:min val="-4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334462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'3pr'!$D$5:$D$13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'3pr'!$E$5:$E$13</c:f>
              <c:numCache>
                <c:formatCode>0.000</c:formatCode>
                <c:ptCount val="9"/>
                <c:pt idx="0">
                  <c:v>-190.45285999999939</c:v>
                </c:pt>
                <c:pt idx="1">
                  <c:v>-57.568190000000406</c:v>
                </c:pt>
                <c:pt idx="2">
                  <c:v>-225.82445000000018</c:v>
                </c:pt>
                <c:pt idx="3">
                  <c:v>-367.19099999999997</c:v>
                </c:pt>
                <c:pt idx="4">
                  <c:v>-431.22800000000001</c:v>
                </c:pt>
                <c:pt idx="5">
                  <c:v>-454.29899999999998</c:v>
                </c:pt>
                <c:pt idx="6">
                  <c:v>-515.46489999999949</c:v>
                </c:pt>
                <c:pt idx="7">
                  <c:v>-721.90209999999968</c:v>
                </c:pt>
                <c:pt idx="8">
                  <c:v>-851.55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B0-46A8-AEC5-99734E84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40264"/>
        <c:axId val="418543400"/>
      </c:lineChart>
      <c:catAx>
        <c:axId val="418540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3400"/>
        <c:crossesAt val="-1200"/>
        <c:auto val="1"/>
        <c:lblAlgn val="ctr"/>
        <c:lblOffset val="100"/>
        <c:tickLblSkip val="1"/>
        <c:tickMarkSkip val="1"/>
        <c:noMultiLvlLbl val="0"/>
      </c:catAx>
      <c:valAx>
        <c:axId val="418543400"/>
        <c:scaling>
          <c:orientation val="minMax"/>
          <c:max val="0"/>
          <c:min val="-1200"/>
        </c:scaling>
        <c:delete val="0"/>
        <c:axPos val="l"/>
        <c:numFmt formatCode="#,##0_ ;\–#,##0\ 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0264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'4pr'!$D$5:$D$13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'4pr'!$E$5:$E$13</c:f>
              <c:numCache>
                <c:formatCode>0.0</c:formatCode>
                <c:ptCount val="9"/>
                <c:pt idx="0">
                  <c:v>13264.1</c:v>
                </c:pt>
                <c:pt idx="1">
                  <c:v>13550.8</c:v>
                </c:pt>
                <c:pt idx="2">
                  <c:v>14827.6</c:v>
                </c:pt>
                <c:pt idx="3">
                  <c:v>15941.3</c:v>
                </c:pt>
                <c:pt idx="4">
                  <c:v>15524.9</c:v>
                </c:pt>
                <c:pt idx="5">
                  <c:v>16630.400000000001</c:v>
                </c:pt>
                <c:pt idx="6">
                  <c:v>15425.1</c:v>
                </c:pt>
                <c:pt idx="7">
                  <c:v>17697.650114921766</c:v>
                </c:pt>
                <c:pt idx="8">
                  <c:v>18162.347876024935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BA-45D9-927A-E7B14F3B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46928"/>
        <c:axId val="418541832"/>
      </c:lineChart>
      <c:catAx>
        <c:axId val="41854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541832"/>
        <c:scaling>
          <c:orientation val="minMax"/>
        </c:scaling>
        <c:delete val="0"/>
        <c:axPos val="l"/>
        <c:numFmt formatCode="#,##0_ ;\–#,##0\ 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6928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'5pr'!$D$4:$D$12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'5pr'!$E$4:$E$12</c:f>
              <c:numCache>
                <c:formatCode>0.0</c:formatCode>
                <c:ptCount val="9"/>
                <c:pt idx="0">
                  <c:v>596.67810000000009</c:v>
                </c:pt>
                <c:pt idx="1">
                  <c:v>596.69740000000002</c:v>
                </c:pt>
                <c:pt idx="2">
                  <c:v>622.12529999999992</c:v>
                </c:pt>
                <c:pt idx="3">
                  <c:v>583.88659999999993</c:v>
                </c:pt>
                <c:pt idx="4">
                  <c:v>528.90885000000003</c:v>
                </c:pt>
                <c:pt idx="5">
                  <c:v>534.39405999999997</c:v>
                </c:pt>
                <c:pt idx="6">
                  <c:v>527.34860000000003</c:v>
                </c:pt>
                <c:pt idx="7">
                  <c:v>437.3</c:v>
                </c:pt>
                <c:pt idx="8">
                  <c:v>439.9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46-4C6A-B570-D7AD9501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43792"/>
        <c:axId val="418546536"/>
      </c:lineChart>
      <c:catAx>
        <c:axId val="41854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546536"/>
        <c:scaling>
          <c:orientation val="minMax"/>
          <c:min val="200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37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'6pr'!$D$5:$D$13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'6pr'!$E$5:$E$13</c:f>
              <c:numCache>
                <c:formatCode>0.0</c:formatCode>
                <c:ptCount val="9"/>
                <c:pt idx="0">
                  <c:v>39.799999999999997</c:v>
                </c:pt>
                <c:pt idx="1">
                  <c:v>38.700000000000003</c:v>
                </c:pt>
                <c:pt idx="2">
                  <c:v>40.6</c:v>
                </c:pt>
                <c:pt idx="3">
                  <c:v>42.7</c:v>
                </c:pt>
                <c:pt idx="4">
                  <c:v>39.9</c:v>
                </c:pt>
                <c:pt idx="5">
                  <c:v>39.299999999999997</c:v>
                </c:pt>
                <c:pt idx="6">
                  <c:v>34.1</c:v>
                </c:pt>
                <c:pt idx="7">
                  <c:v>36.615997936843314</c:v>
                </c:pt>
                <c:pt idx="8">
                  <c:v>35.708834413117167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E9-4F5B-8E80-D02BA9CB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42616"/>
        <c:axId val="418540656"/>
      </c:lineChart>
      <c:catAx>
        <c:axId val="418542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540656"/>
        <c:scaling>
          <c:orientation val="minMax"/>
          <c:max val="50"/>
          <c:min val="25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185426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28052146576735E-2"/>
          <c:y val="6.0342343804962527E-2"/>
          <c:w val="0.87986067366579179"/>
          <c:h val="0.5513713204628306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 pav.'!$F$5</c:f>
              <c:strCache>
                <c:ptCount val="1"/>
                <c:pt idx="0">
                  <c:v>Akcizai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pav.'!$F$6:$F$14</c:f>
              <c:numCache>
                <c:formatCode>0.0;\–0.0</c:formatCode>
                <c:ptCount val="9"/>
                <c:pt idx="0">
                  <c:v>0.72199999999999998</c:v>
                </c:pt>
                <c:pt idx="1">
                  <c:v>6.0819999999999999</c:v>
                </c:pt>
                <c:pt idx="2">
                  <c:v>6.4820000000000002</c:v>
                </c:pt>
                <c:pt idx="3">
                  <c:v>14.125</c:v>
                </c:pt>
                <c:pt idx="4">
                  <c:v>22.309000000000001</c:v>
                </c:pt>
                <c:pt idx="5">
                  <c:v>21.530999999999999</c:v>
                </c:pt>
                <c:pt idx="6">
                  <c:v>10.45</c:v>
                </c:pt>
                <c:pt idx="7">
                  <c:v>-3.2410000000000001</c:v>
                </c:pt>
                <c:pt idx="8">
                  <c:v>-9.5229999999999997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2-459F-96E4-FCA9867602C6}"/>
            </c:ext>
          </c:extLst>
        </c:ser>
        <c:ser>
          <c:idx val="2"/>
          <c:order val="2"/>
          <c:tx>
            <c:strRef>
              <c:f>'1 pav.'!$G$5</c:f>
              <c:strCache>
                <c:ptCount val="1"/>
                <c:pt idx="0">
                  <c:v>GPM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pav.'!$G$6:$G$14</c:f>
              <c:numCache>
                <c:formatCode>0.0;\–0.0</c:formatCode>
                <c:ptCount val="9"/>
                <c:pt idx="0">
                  <c:v>0.39900000000000002</c:v>
                </c:pt>
                <c:pt idx="1">
                  <c:v>2.274</c:v>
                </c:pt>
                <c:pt idx="2">
                  <c:v>3.5329999999999999</c:v>
                </c:pt>
                <c:pt idx="3">
                  <c:v>10.739000000000001</c:v>
                </c:pt>
                <c:pt idx="4">
                  <c:v>14.382999999999999</c:v>
                </c:pt>
                <c:pt idx="5">
                  <c:v>28.26</c:v>
                </c:pt>
                <c:pt idx="6">
                  <c:v>44.423999999999999</c:v>
                </c:pt>
                <c:pt idx="7">
                  <c:v>50.207999999999998</c:v>
                </c:pt>
                <c:pt idx="8">
                  <c:v>51.442999999999998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82-459F-96E4-FCA9867602C6}"/>
            </c:ext>
          </c:extLst>
        </c:ser>
        <c:ser>
          <c:idx val="3"/>
          <c:order val="3"/>
          <c:tx>
            <c:strRef>
              <c:f>'1 pav.'!$H$5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pav.'!$H$6:$H$14</c:f>
              <c:numCache>
                <c:formatCode>0.0;\–0.0</c:formatCode>
                <c:ptCount val="9"/>
                <c:pt idx="0">
                  <c:v>3.4000000000000002E-2</c:v>
                </c:pt>
                <c:pt idx="1">
                  <c:v>-0.90700000000000003</c:v>
                </c:pt>
                <c:pt idx="2">
                  <c:v>1.5129999999999999</c:v>
                </c:pt>
                <c:pt idx="3">
                  <c:v>3.12</c:v>
                </c:pt>
                <c:pt idx="4">
                  <c:v>-3.246</c:v>
                </c:pt>
                <c:pt idx="5">
                  <c:v>5.6660000000000004</c:v>
                </c:pt>
                <c:pt idx="6">
                  <c:v>14.632</c:v>
                </c:pt>
                <c:pt idx="7">
                  <c:v>9.4250000000000007</c:v>
                </c:pt>
                <c:pt idx="8">
                  <c:v>19.533999999999999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E82-459F-96E4-FCA9867602C6}"/>
            </c:ext>
          </c:extLst>
        </c:ser>
        <c:ser>
          <c:idx val="4"/>
          <c:order val="4"/>
          <c:tx>
            <c:strRef>
              <c:f>'1 pav.'!$I$5</c:f>
              <c:strCache>
                <c:ptCount val="1"/>
                <c:pt idx="0">
                  <c:v>PVM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pav.'!$I$6:$I$14</c:f>
              <c:numCache>
                <c:formatCode>0.0;\–0.0</c:formatCode>
                <c:ptCount val="9"/>
                <c:pt idx="0">
                  <c:v>0.438</c:v>
                </c:pt>
                <c:pt idx="1">
                  <c:v>8.5410000000000004</c:v>
                </c:pt>
                <c:pt idx="2">
                  <c:v>0.71699999999999997</c:v>
                </c:pt>
                <c:pt idx="3">
                  <c:v>-42.234000000000002</c:v>
                </c:pt>
                <c:pt idx="4">
                  <c:v>-7.2030000000000003</c:v>
                </c:pt>
                <c:pt idx="5">
                  <c:v>-18.789000000000001</c:v>
                </c:pt>
                <c:pt idx="6">
                  <c:v>-42.271000000000001</c:v>
                </c:pt>
                <c:pt idx="7">
                  <c:v>-10.882999999999999</c:v>
                </c:pt>
                <c:pt idx="8">
                  <c:v>-38.255000000000003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E82-459F-96E4-FCA9867602C6}"/>
            </c:ext>
          </c:extLst>
        </c:ser>
        <c:ser>
          <c:idx val="5"/>
          <c:order val="5"/>
          <c:tx>
            <c:strRef>
              <c:f>'1 pav.'!$J$5</c:f>
              <c:strCache>
                <c:ptCount val="1"/>
                <c:pt idx="0">
                  <c:v>Dividendai ir valstybės įmonių pelno įmokos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0"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pav.'!$J$6:$J$14</c:f>
              <c:numCache>
                <c:formatCode>0.0;\–0.0</c:formatCode>
                <c:ptCount val="9"/>
                <c:pt idx="0">
                  <c:v>0.01</c:v>
                </c:pt>
                <c:pt idx="1">
                  <c:v>0.02</c:v>
                </c:pt>
                <c:pt idx="2">
                  <c:v>3.5999999999999997E-2</c:v>
                </c:pt>
                <c:pt idx="3">
                  <c:v>1.9930000000000001</c:v>
                </c:pt>
                <c:pt idx="4">
                  <c:v>-49.616999999999997</c:v>
                </c:pt>
                <c:pt idx="5">
                  <c:v>-23.236999999999998</c:v>
                </c:pt>
                <c:pt idx="6">
                  <c:v>-7.367</c:v>
                </c:pt>
                <c:pt idx="7">
                  <c:v>-7.3040000000000003</c:v>
                </c:pt>
                <c:pt idx="8">
                  <c:v>-7.2249999999999996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E82-459F-96E4-FCA9867602C6}"/>
            </c:ext>
          </c:extLst>
        </c:ser>
        <c:ser>
          <c:idx val="6"/>
          <c:order val="6"/>
          <c:tx>
            <c:strRef>
              <c:f>'1 pav.'!$K$5</c:f>
              <c:strCache>
                <c:ptCount val="1"/>
                <c:pt idx="0">
                  <c:v>Mokesčiai už aplinkos teršimą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pav.'!$K$6:$K$14</c:f>
              <c:numCache>
                <c:formatCode>0.0;\–0.0</c:formatCode>
                <c:ptCount val="9"/>
                <c:pt idx="0">
                  <c:v>0.14299999999999999</c:v>
                </c:pt>
                <c:pt idx="1">
                  <c:v>5.1230000000000002</c:v>
                </c:pt>
                <c:pt idx="2">
                  <c:v>5.2709999999999999</c:v>
                </c:pt>
                <c:pt idx="3">
                  <c:v>5.3920000000000003</c:v>
                </c:pt>
                <c:pt idx="4">
                  <c:v>5.48</c:v>
                </c:pt>
                <c:pt idx="5">
                  <c:v>5.601</c:v>
                </c:pt>
                <c:pt idx="6">
                  <c:v>5.7709999999999999</c:v>
                </c:pt>
                <c:pt idx="7">
                  <c:v>5.7859999999999996</c:v>
                </c:pt>
                <c:pt idx="8">
                  <c:v>-3.0920000000000001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E82-459F-96E4-FCA9867602C6}"/>
            </c:ext>
          </c:extLst>
        </c:ser>
        <c:ser>
          <c:idx val="7"/>
          <c:order val="7"/>
          <c:tx>
            <c:strRef>
              <c:f>'1 pav.'!$L$5</c:f>
              <c:strCache>
                <c:ptCount val="1"/>
                <c:pt idx="0">
                  <c:v>Tarptautinės prekybos ir sandorių mokesčiai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pav.'!$L$6:$L$14</c:f>
              <c:numCache>
                <c:formatCode>0.0;\–0.0</c:formatCode>
                <c:ptCount val="9"/>
                <c:pt idx="0">
                  <c:v>2.371</c:v>
                </c:pt>
                <c:pt idx="1">
                  <c:v>4.5659999999999998</c:v>
                </c:pt>
                <c:pt idx="2">
                  <c:v>7.07</c:v>
                </c:pt>
                <c:pt idx="3">
                  <c:v>8.0980000000000008</c:v>
                </c:pt>
                <c:pt idx="4">
                  <c:v>9.3480000000000008</c:v>
                </c:pt>
                <c:pt idx="5">
                  <c:v>10.294</c:v>
                </c:pt>
                <c:pt idx="6">
                  <c:v>10.933</c:v>
                </c:pt>
                <c:pt idx="7">
                  <c:v>10.494999999999999</c:v>
                </c:pt>
                <c:pt idx="8">
                  <c:v>11.472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E82-459F-96E4-FCA9867602C6}"/>
            </c:ext>
          </c:extLst>
        </c:ser>
        <c:ser>
          <c:idx val="8"/>
          <c:order val="8"/>
          <c:tx>
            <c:strRef>
              <c:f>'1 pav.'!$M$5</c:f>
              <c:strCache>
                <c:ptCount val="1"/>
                <c:pt idx="0">
                  <c:v>Kitos neišvardytos pajamos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pav.'!$M$6:$M$14</c:f>
              <c:numCache>
                <c:formatCode>0.0;\–0.0</c:formatCode>
                <c:ptCount val="9"/>
                <c:pt idx="0">
                  <c:v>-0.42399999999999999</c:v>
                </c:pt>
                <c:pt idx="1">
                  <c:v>8.8279999999999994</c:v>
                </c:pt>
                <c:pt idx="2">
                  <c:v>3.625</c:v>
                </c:pt>
                <c:pt idx="3">
                  <c:v>13.476000000000001</c:v>
                </c:pt>
                <c:pt idx="4">
                  <c:v>51.786000000000001</c:v>
                </c:pt>
                <c:pt idx="5">
                  <c:v>41.429000000000002</c:v>
                </c:pt>
                <c:pt idx="6">
                  <c:v>20.042000000000002</c:v>
                </c:pt>
                <c:pt idx="7">
                  <c:v>19.422999999999998</c:v>
                </c:pt>
                <c:pt idx="8">
                  <c:v>7.5960000000000001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E82-459F-96E4-FCA9867602C6}"/>
            </c:ext>
          </c:extLst>
        </c:ser>
        <c:ser>
          <c:idx val="9"/>
          <c:order val="9"/>
          <c:tx>
            <c:strRef>
              <c:f>'1 pav.'!$N$5</c:f>
              <c:strCache>
                <c:ptCount val="1"/>
                <c:pt idx="0">
                  <c:v>Žemės realizavimo pajamos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pav.'!$N$6:$N$14</c:f>
              <c:numCache>
                <c:formatCode>0.0;\–0.0</c:formatCode>
                <c:ptCount val="9"/>
                <c:pt idx="0">
                  <c:v>4.7E-2</c:v>
                </c:pt>
                <c:pt idx="1">
                  <c:v>-1.278</c:v>
                </c:pt>
                <c:pt idx="2">
                  <c:v>-0.249</c:v>
                </c:pt>
                <c:pt idx="3">
                  <c:v>-2.742</c:v>
                </c:pt>
                <c:pt idx="4">
                  <c:v>-3.6219999999999999</c:v>
                </c:pt>
                <c:pt idx="5">
                  <c:v>-4.5490000000000004</c:v>
                </c:pt>
                <c:pt idx="6">
                  <c:v>-3.93</c:v>
                </c:pt>
                <c:pt idx="7">
                  <c:v>-4.3840000000000003</c:v>
                </c:pt>
                <c:pt idx="8">
                  <c:v>-5.4409999999999998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E82-459F-96E4-FCA9867602C6}"/>
            </c:ext>
          </c:extLst>
        </c:ser>
        <c:ser>
          <c:idx val="10"/>
          <c:order val="10"/>
          <c:tx>
            <c:strRef>
              <c:f>'1 pav.'!$O$5</c:f>
              <c:strCache>
                <c:ptCount val="1"/>
                <c:pt idx="0">
                  <c:v>Kitas materialusis ir nematerialusis turtas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pav.'!$O$6:$O$14</c:f>
              <c:numCache>
                <c:formatCode>0.0;\–0.0</c:formatCode>
                <c:ptCount val="9"/>
                <c:pt idx="0">
                  <c:v>-0.99399999999999999</c:v>
                </c:pt>
                <c:pt idx="1">
                  <c:v>-2.5249999999999999</c:v>
                </c:pt>
                <c:pt idx="2">
                  <c:v>-3.605</c:v>
                </c:pt>
                <c:pt idx="3">
                  <c:v>-2.08</c:v>
                </c:pt>
                <c:pt idx="4">
                  <c:v>7.79</c:v>
                </c:pt>
                <c:pt idx="5">
                  <c:v>10.664</c:v>
                </c:pt>
                <c:pt idx="6">
                  <c:v>14.654</c:v>
                </c:pt>
                <c:pt idx="7">
                  <c:v>14.205</c:v>
                </c:pt>
                <c:pt idx="8">
                  <c:v>14.124000000000001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E82-459F-96E4-FCA98676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8546144"/>
        <c:axId val="418547320"/>
      </c:barChart>
      <c:lineChart>
        <c:grouping val="standard"/>
        <c:varyColors val="0"/>
        <c:ser>
          <c:idx val="0"/>
          <c:order val="0"/>
          <c:tx>
            <c:strRef>
              <c:f>'1 pav.'!$E$5</c:f>
              <c:strCache>
                <c:ptCount val="1"/>
                <c:pt idx="0">
                  <c:v>Bendro plano vykdymas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 pav.'!$D$6:$D$14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'1 pav.'!$E$6:$E$14</c:f>
              <c:numCache>
                <c:formatCode>0.0;\–0.0</c:formatCode>
                <c:ptCount val="9"/>
                <c:pt idx="0">
                  <c:v>3.9329999999999998</c:v>
                </c:pt>
                <c:pt idx="1">
                  <c:v>34.155000000000001</c:v>
                </c:pt>
                <c:pt idx="2">
                  <c:v>29.285</c:v>
                </c:pt>
                <c:pt idx="3">
                  <c:v>27.954000000000001</c:v>
                </c:pt>
                <c:pt idx="4">
                  <c:v>64.263000000000005</c:v>
                </c:pt>
                <c:pt idx="5">
                  <c:v>92.123999999999995</c:v>
                </c:pt>
                <c:pt idx="6">
                  <c:v>88.533000000000001</c:v>
                </c:pt>
                <c:pt idx="7">
                  <c:v>109.376</c:v>
                </c:pt>
                <c:pt idx="8">
                  <c:v>70.915000000000006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82-459F-96E4-FCA98676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46144"/>
        <c:axId val="418547320"/>
      </c:lineChart>
      <c:catAx>
        <c:axId val="41854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7320"/>
        <c:crosses val="autoZero"/>
        <c:auto val="0"/>
        <c:lblAlgn val="ctr"/>
        <c:lblOffset val="100"/>
        <c:noMultiLvlLbl val="0"/>
      </c:catAx>
      <c:valAx>
        <c:axId val="41854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6144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31014225355682E-3"/>
          <c:y val="0.66999254470623071"/>
          <c:w val="0.95055621172353455"/>
          <c:h val="0.30692962738555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838269031352709E-2"/>
          <c:y val="0.11315506016293415"/>
          <c:w val="0.88280329799764434"/>
          <c:h val="0.63582702020202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pav.'!$H$3</c:f>
              <c:strCache>
                <c:ptCount val="1"/>
                <c:pt idx="0">
                  <c:v>Draudėjų VSD įmokos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pav.'!$H$4:$H$12</c:f>
              <c:numCache>
                <c:formatCode>#\ ##0.0;\–#\ ##0.0</c:formatCode>
                <c:ptCount val="9"/>
                <c:pt idx="0">
                  <c:v>96.8</c:v>
                </c:pt>
                <c:pt idx="1">
                  <c:v>143.30000000000001</c:v>
                </c:pt>
                <c:pt idx="2">
                  <c:v>152.5</c:v>
                </c:pt>
                <c:pt idx="3">
                  <c:v>179.6</c:v>
                </c:pt>
                <c:pt idx="4">
                  <c:v>206.5</c:v>
                </c:pt>
                <c:pt idx="5">
                  <c:v>231.5</c:v>
                </c:pt>
                <c:pt idx="6">
                  <c:v>231.4</c:v>
                </c:pt>
                <c:pt idx="7">
                  <c:v>246</c:v>
                </c:pt>
                <c:pt idx="8">
                  <c:v>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D-4541-8B53-7C9B8B98C175}"/>
            </c:ext>
          </c:extLst>
        </c:ser>
        <c:ser>
          <c:idx val="2"/>
          <c:order val="1"/>
          <c:tx>
            <c:strRef>
              <c:f>'2 pav.'!$I$3</c:f>
              <c:strCache>
                <c:ptCount val="1"/>
                <c:pt idx="0">
                  <c:v>Apdraustųjų VSD įmokos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pav.'!$I$4:$I$12</c:f>
              <c:numCache>
                <c:formatCode>#\ ##0.0;\–#\ ##0.0</c:formatCode>
                <c:ptCount val="9"/>
                <c:pt idx="0">
                  <c:v>-34.900000000000006</c:v>
                </c:pt>
                <c:pt idx="1">
                  <c:v>-70.000000000000028</c:v>
                </c:pt>
                <c:pt idx="2">
                  <c:v>-81.500000000000028</c:v>
                </c:pt>
                <c:pt idx="3">
                  <c:v>-103.00000000000003</c:v>
                </c:pt>
                <c:pt idx="4">
                  <c:v>-120.30000000000004</c:v>
                </c:pt>
                <c:pt idx="5">
                  <c:v>-143.50000000000006</c:v>
                </c:pt>
                <c:pt idx="6">
                  <c:v>-146.80000000000007</c:v>
                </c:pt>
                <c:pt idx="7">
                  <c:v>-163.30000000000007</c:v>
                </c:pt>
                <c:pt idx="8">
                  <c:v>-178.80000000000007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AD-4541-8B53-7C9B8B98C175}"/>
            </c:ext>
          </c:extLst>
        </c:ser>
        <c:ser>
          <c:idx val="0"/>
          <c:order val="2"/>
          <c:tx>
            <c:strRef>
              <c:f>'2 pav.'!$J$3</c:f>
              <c:strCache>
                <c:ptCount val="1"/>
                <c:pt idx="0">
                  <c:v>Savarankiškai dirbančių asmenų VSD įmokos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pav.'!$J$4:$J$12</c:f>
              <c:numCache>
                <c:formatCode>#\ ##0.0;\–#\ ##0.0</c:formatCode>
                <c:ptCount val="9"/>
                <c:pt idx="0">
                  <c:v>0.39999999999999991</c:v>
                </c:pt>
                <c:pt idx="1">
                  <c:v>0.89999999999999991</c:v>
                </c:pt>
                <c:pt idx="2">
                  <c:v>-1.5</c:v>
                </c:pt>
                <c:pt idx="3">
                  <c:v>6.3000000000000007</c:v>
                </c:pt>
                <c:pt idx="4">
                  <c:v>8.2000000000000011</c:v>
                </c:pt>
                <c:pt idx="5">
                  <c:v>5.7000000000000011</c:v>
                </c:pt>
                <c:pt idx="6">
                  <c:v>6.2000000000000011</c:v>
                </c:pt>
                <c:pt idx="7">
                  <c:v>5.6000000000000014</c:v>
                </c:pt>
                <c:pt idx="8">
                  <c:v>5.6000000000000014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AD-4541-8B53-7C9B8B98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544576"/>
        <c:axId val="4185449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'2 pav.'!#REF!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8D8473">
                      <a:lumMod val="60000"/>
                      <a:lumOff val="40000"/>
                    </a:srgbClr>
                  </a:solidFill>
                  <a:ln>
                    <a:noFill/>
                  </a:ln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'2 pav.'!$D$4:$D$12</c15:sqref>
                        </c15:formulaRef>
                      </c:ext>
                    </c:extLst>
                    <c:strCache>
                      <c:ptCount val="9"/>
                      <c:pt idx="0">
                        <c:v>Sausis</c:v>
                      </c:pt>
                      <c:pt idx="1">
                        <c:v>Vasaris</c:v>
                      </c:pt>
                      <c:pt idx="2">
                        <c:v>Kovas</c:v>
                      </c:pt>
                      <c:pt idx="3">
                        <c:v>Balandis</c:v>
                      </c:pt>
                      <c:pt idx="4">
                        <c:v>Gegužė</c:v>
                      </c:pt>
                      <c:pt idx="5">
                        <c:v>Birželis</c:v>
                      </c:pt>
                      <c:pt idx="6">
                        <c:v>Liepa</c:v>
                      </c:pt>
                      <c:pt idx="7">
                        <c:v>Rugpjūtis</c:v>
                      </c:pt>
                      <c:pt idx="8">
                        <c:v>Rugsėjis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'2 pav.'!#REF!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9AAD-4541-8B53-7C9B8B98C17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'2 pav.'!$G$3</c:f>
              <c:strCache>
                <c:ptCount val="1"/>
                <c:pt idx="0">
                  <c:v>Kumuliatyvus SODROS įmokų vykdymas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Lit>
              <c:ptCount val="11"/>
              <c:pt idx="0">
                <c:v>Sausis</c:v>
              </c:pt>
              <c:pt idx="1">
                <c:v>Vasaris</c:v>
              </c:pt>
              <c:pt idx="2">
                <c:v>Kovas</c:v>
              </c:pt>
              <c:pt idx="3">
                <c:v>Balandis</c:v>
              </c:pt>
              <c:pt idx="4">
                <c:v>Gegužė</c:v>
              </c:pt>
              <c:pt idx="5">
                <c:v>Birželis</c:v>
              </c:pt>
              <c:pt idx="6">
                <c:v>Liepa</c:v>
              </c:pt>
              <c:pt idx="7">
                <c:v>Rugpjūtis</c:v>
              </c:pt>
              <c:pt idx="8">
                <c:v>Rugsėjis</c:v>
              </c:pt>
              <c:pt idx="10">
                <c:v>* Kumuliatyvus SODROS įmokų vykdymas skaičuojamas kaip pajamų plano ir faktinio vykdymo skirtumas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'2 pav.'!$G$4:$G$12</c:f>
              <c:numCache>
                <c:formatCode>#\ ##0.0;\–#\ ##0.0</c:formatCode>
                <c:ptCount val="9"/>
                <c:pt idx="0">
                  <c:v>51.100000000000023</c:v>
                </c:pt>
                <c:pt idx="1">
                  <c:v>62.5</c:v>
                </c:pt>
                <c:pt idx="2">
                  <c:v>50.299999999999727</c:v>
                </c:pt>
                <c:pt idx="3">
                  <c:v>55.399999999999636</c:v>
                </c:pt>
                <c:pt idx="4">
                  <c:v>62.2999999999995</c:v>
                </c:pt>
                <c:pt idx="5">
                  <c:v>43.499999999999545</c:v>
                </c:pt>
                <c:pt idx="6">
                  <c:v>73.599999999999454</c:v>
                </c:pt>
                <c:pt idx="7">
                  <c:v>73.199999999999363</c:v>
                </c:pt>
                <c:pt idx="8">
                  <c:v>68.099999999999497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AD-4541-8B53-7C9B8B98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44576"/>
        <c:axId val="418544968"/>
      </c:lineChart>
      <c:catAx>
        <c:axId val="41854457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18544968"/>
        <c:crosses val="autoZero"/>
        <c:auto val="1"/>
        <c:lblAlgn val="ctr"/>
        <c:lblOffset val="100"/>
        <c:noMultiLvlLbl val="0"/>
      </c:catAx>
      <c:valAx>
        <c:axId val="41854496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1854457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0971810089020768E-2"/>
          <c:y val="0.84935938330675176"/>
          <c:w val="0.97838608638311919"/>
          <c:h val="0.137702684742158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0.7973</cdr:x>
      <cdr:y>0.15745</cdr:y>
    </cdr:from>
    <cdr:to>
      <cdr:x>0.80082</cdr:x>
      <cdr:y>0.86928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19A0F17B-CF3F-4545-9E1C-44C0D9E6264C}"/>
            </a:ext>
          </a:extLst>
        </cdr:cNvPr>
        <cdr:cNvCxnSpPr/>
      </cdr:nvCxnSpPr>
      <cdr:spPr>
        <a:xfrm xmlns:a="http://schemas.openxmlformats.org/drawingml/2006/main" flipH="1" flipV="1">
          <a:off x="3529397" y="394310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0.67636</cdr:x>
      <cdr:y>0.097</cdr:y>
    </cdr:from>
    <cdr:to>
      <cdr:x>0.9868</cdr:x>
      <cdr:y>0.20049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94029" y="242915"/>
          <a:ext cx="1374219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mln.</a:t>
          </a:r>
          <a:r>
            <a:rPr lang="lt-LT" sz="1050" baseline="0"/>
            <a:t> EUR</a:t>
          </a:r>
          <a:endParaRPr lang="en-GB" sz="105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3</xdr:row>
      <xdr:rowOff>47625</xdr:rowOff>
    </xdr:from>
    <xdr:to>
      <xdr:col>2</xdr:col>
      <xdr:colOff>64230</xdr:colOff>
      <xdr:row>17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0.77794</cdr:x>
      <cdr:y>0.16126</cdr:y>
    </cdr:from>
    <cdr:to>
      <cdr:x>0.78146</cdr:x>
      <cdr:y>0.87309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504F6B31-BD1C-48B0-9347-2D435EE29A00}"/>
            </a:ext>
          </a:extLst>
        </cdr:cNvPr>
        <cdr:cNvCxnSpPr/>
      </cdr:nvCxnSpPr>
      <cdr:spPr>
        <a:xfrm xmlns:a="http://schemas.openxmlformats.org/drawingml/2006/main" flipH="1" flipV="1">
          <a:off x="3443672" y="40383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</cdr:x>
      <cdr:y>0.12362</cdr:y>
    </cdr:from>
    <cdr:to>
      <cdr:x>0.96744</cdr:x>
      <cdr:y>0.22711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08317" y="309591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mln. EUR</a:t>
          </a:r>
          <a:endParaRPr lang="en-GB" sz="105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47625</xdr:rowOff>
    </xdr:from>
    <xdr:to>
      <xdr:col>2</xdr:col>
      <xdr:colOff>92805</xdr:colOff>
      <xdr:row>18</xdr:row>
      <xdr:rowOff>18270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0.76072</cdr:x>
      <cdr:y>0.16126</cdr:y>
    </cdr:from>
    <cdr:to>
      <cdr:x>0.76424</cdr:x>
      <cdr:y>0.87309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DB924916-2DA6-46F3-9429-0BF800EE4AD9}"/>
            </a:ext>
          </a:extLst>
        </cdr:cNvPr>
        <cdr:cNvCxnSpPr/>
      </cdr:nvCxnSpPr>
      <cdr:spPr>
        <a:xfrm xmlns:a="http://schemas.openxmlformats.org/drawingml/2006/main" flipH="1" flipV="1">
          <a:off x="3367472" y="40383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0.63978</cdr:x>
      <cdr:y>0.13503</cdr:y>
    </cdr:from>
    <cdr:to>
      <cdr:x>0.95022</cdr:x>
      <cdr:y>0.23852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32117" y="338166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 BVP</a:t>
          </a:r>
          <a:endParaRPr lang="en-GB" sz="105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81395</xdr:colOff>
      <xdr:row>3</xdr:row>
      <xdr:rowOff>38100</xdr:rowOff>
    </xdr:from>
    <xdr:to>
      <xdr:col>1</xdr:col>
      <xdr:colOff>5810250</xdr:colOff>
      <xdr:row>29</xdr:row>
      <xdr:rowOff>76200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0.0058</cdr:x>
      <cdr:y>0</cdr:y>
    </cdr:from>
    <cdr:to>
      <cdr:x>0.22076</cdr:x>
      <cdr:y>0.04183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924" y="0"/>
          <a:ext cx="1219189" cy="204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mln. EUR</a:t>
          </a:r>
          <a:endParaRPr lang="lt-LT" sz="10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2</xdr:row>
      <xdr:rowOff>209553</xdr:rowOff>
    </xdr:from>
    <xdr:to>
      <xdr:col>1</xdr:col>
      <xdr:colOff>6127912</xdr:colOff>
      <xdr:row>18</xdr:row>
      <xdr:rowOff>18753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0.00121</cdr:y>
    </cdr:from>
    <cdr:to>
      <cdr:x>0.00073</cdr:x>
      <cdr:y>0.00121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20224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metiniai pokyčiai, proc.; kaitos veiksniai, proc. p.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0.01275</cdr:x>
      <cdr:y>0.0201</cdr:y>
    </cdr:from>
    <cdr:to>
      <cdr:x>0.13389</cdr:x>
      <cdr:y>0.10583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0828" y="76200"/>
          <a:ext cx="862798" cy="3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EUR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481010</xdr:colOff>
      <xdr:row>2</xdr:row>
      <xdr:rowOff>288129</xdr:rowOff>
    </xdr:from>
    <xdr:to>
      <xdr:col>1</xdr:col>
      <xdr:colOff>6012656</xdr:colOff>
      <xdr:row>17</xdr:row>
      <xdr:rowOff>123825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10</xdr:row>
      <xdr:rowOff>52386</xdr:rowOff>
    </xdr:from>
    <xdr:to>
      <xdr:col>7</xdr:col>
      <xdr:colOff>438150</xdr:colOff>
      <xdr:row>36</xdr:row>
      <xdr:rowOff>9525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0.00121</cdr:y>
    </cdr:from>
    <cdr:to>
      <cdr:x>0.00073</cdr:x>
      <cdr:y>0.00121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20224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metiniai pokyčiai, proc.; kaitos veiksniai, proc. p.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0.00073</cdr:x>
      <cdr:y>0.00121</cdr:y>
    </cdr:from>
    <cdr:to>
      <cdr:x>0.11857</cdr:x>
      <cdr:y>0.08694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427" y="4135"/>
          <a:ext cx="714713" cy="29294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EUR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28575</xdr:rowOff>
    </xdr:from>
    <xdr:to>
      <xdr:col>13</xdr:col>
      <xdr:colOff>681642</xdr:colOff>
      <xdr:row>19</xdr:row>
      <xdr:rowOff>139086</xdr:rowOff>
    </xdr:to>
    <xdr:grpSp>
      <xdr:nvGrpSpPr>
        <xdr:cNvPr id="24" name="Grupė 23">
          <a:extLst>
            <a:ext uri="{FF2B5EF4-FFF2-40B4-BE49-F238E27FC236}">
              <a16:creationId xmlns="" xmlns:a16="http://schemas.microsoft.com/office/drawing/2014/main" id="{00000000-0008-0000-0E00-000018000000}"/>
            </a:ext>
          </a:extLst>
        </xdr:cNvPr>
        <xdr:cNvGrpSpPr/>
      </xdr:nvGrpSpPr>
      <xdr:grpSpPr>
        <a:xfrm>
          <a:off x="742950" y="590550"/>
          <a:ext cx="8854092" cy="3006111"/>
          <a:chOff x="1870423" y="609600"/>
          <a:chExt cx="8854092" cy="3006111"/>
        </a:xfrm>
      </xdr:grpSpPr>
      <xdr:sp macro="" textlink="">
        <xdr:nvSpPr>
          <xdr:cNvPr id="25" name="2 linijinis paaiškinimas (be rėmelio) 24">
            <a:extLst>
              <a:ext uri="{FF2B5EF4-FFF2-40B4-BE49-F238E27FC236}">
                <a16:creationId xmlns="" xmlns:a16="http://schemas.microsoft.com/office/drawing/2014/main" id="{00000000-0008-0000-0E00-000019000000}"/>
              </a:ext>
            </a:extLst>
          </xdr:cNvPr>
          <xdr:cNvSpPr/>
        </xdr:nvSpPr>
        <xdr:spPr>
          <a:xfrm flipV="1">
            <a:off x="9735469" y="3020451"/>
            <a:ext cx="566316" cy="457317"/>
          </a:xfrm>
          <a:prstGeom prst="callout2">
            <a:avLst>
              <a:gd name="adj1" fmla="val 17179"/>
              <a:gd name="adj2" fmla="val 154974"/>
              <a:gd name="adj3" fmla="val 18750"/>
              <a:gd name="adj4" fmla="val -16667"/>
              <a:gd name="adj5" fmla="val 73257"/>
              <a:gd name="adj6" fmla="val -69922"/>
            </a:avLst>
          </a:prstGeom>
          <a:noFill/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lt-LT" sz="1100"/>
          </a:p>
        </xdr:txBody>
      </xdr:sp>
      <xdr:grpSp>
        <xdr:nvGrpSpPr>
          <xdr:cNvPr id="26" name="Grupė 25">
            <a:extLst>
              <a:ext uri="{FF2B5EF4-FFF2-40B4-BE49-F238E27FC236}">
                <a16:creationId xmlns="" xmlns:a16="http://schemas.microsoft.com/office/drawing/2014/main" id="{00000000-0008-0000-0E00-00001A000000}"/>
              </a:ext>
            </a:extLst>
          </xdr:cNvPr>
          <xdr:cNvGrpSpPr/>
        </xdr:nvGrpSpPr>
        <xdr:grpSpPr>
          <a:xfrm>
            <a:off x="1870423" y="609600"/>
            <a:ext cx="8854092" cy="3006111"/>
            <a:chOff x="1870423" y="609600"/>
            <a:chExt cx="8854092" cy="3006111"/>
          </a:xfrm>
        </xdr:grpSpPr>
        <xdr:sp macro="" textlink="">
          <xdr:nvSpPr>
            <xdr:cNvPr id="27" name="2 linijinis paaiškinimas (be rėmelio) 26">
              <a:extLst>
                <a:ext uri="{FF2B5EF4-FFF2-40B4-BE49-F238E27FC236}">
                  <a16:creationId xmlns="" xmlns:a16="http://schemas.microsoft.com/office/drawing/2014/main" id="{00000000-0008-0000-0E00-00001B000000}"/>
                </a:ext>
              </a:extLst>
            </xdr:cNvPr>
            <xdr:cNvSpPr/>
          </xdr:nvSpPr>
          <xdr:spPr>
            <a:xfrm flipH="1" flipV="1">
              <a:off x="7128833" y="2934726"/>
              <a:ext cx="566316" cy="457317"/>
            </a:xfrm>
            <a:prstGeom prst="callout2">
              <a:avLst>
                <a:gd name="adj1" fmla="val 22647"/>
                <a:gd name="adj2" fmla="val 200176"/>
                <a:gd name="adj3" fmla="val 18750"/>
                <a:gd name="adj4" fmla="val -16667"/>
                <a:gd name="adj5" fmla="val 56334"/>
                <a:gd name="adj6" fmla="val -55205"/>
              </a:avLst>
            </a:prstGeom>
            <a:noFill/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lt-LT" sz="1100"/>
            </a:p>
          </xdr:txBody>
        </xdr:sp>
        <xdr:grpSp>
          <xdr:nvGrpSpPr>
            <xdr:cNvPr id="28" name="Grupė 27">
              <a:extLst>
                <a:ext uri="{FF2B5EF4-FFF2-40B4-BE49-F238E27FC236}">
                  <a16:creationId xmlns="" xmlns:a16="http://schemas.microsoft.com/office/drawing/2014/main" id="{00000000-0008-0000-0E00-00001C000000}"/>
                </a:ext>
              </a:extLst>
            </xdr:cNvPr>
            <xdr:cNvGrpSpPr/>
          </xdr:nvGrpSpPr>
          <xdr:grpSpPr>
            <a:xfrm>
              <a:off x="1870423" y="609600"/>
              <a:ext cx="8854092" cy="3006111"/>
              <a:chOff x="1870423" y="609600"/>
              <a:chExt cx="8854092" cy="3006111"/>
            </a:xfrm>
          </xdr:grpSpPr>
          <xdr:sp macro="" textlink="">
            <xdr:nvSpPr>
              <xdr:cNvPr id="29" name="2 linijinis paaiškinimas (be rėmelio) 28">
                <a:extLst>
                  <a:ext uri="{FF2B5EF4-FFF2-40B4-BE49-F238E27FC236}">
                    <a16:creationId xmlns="" xmlns:a16="http://schemas.microsoft.com/office/drawing/2014/main" id="{00000000-0008-0000-0E00-00001D000000}"/>
                  </a:ext>
                </a:extLst>
              </xdr:cNvPr>
              <xdr:cNvSpPr/>
            </xdr:nvSpPr>
            <xdr:spPr>
              <a:xfrm flipH="1">
                <a:off x="7185983" y="903842"/>
                <a:ext cx="566316" cy="457317"/>
              </a:xfrm>
              <a:prstGeom prst="callout2">
                <a:avLst>
                  <a:gd name="adj1" fmla="val 38007"/>
                  <a:gd name="adj2" fmla="val 208796"/>
                  <a:gd name="adj3" fmla="val 39578"/>
                  <a:gd name="adj4" fmla="val -20031"/>
                  <a:gd name="adj5" fmla="val 69091"/>
                  <a:gd name="adj6" fmla="val -60881"/>
                </a:avLst>
              </a:prstGeom>
              <a:noFill/>
              <a:ln w="12700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endParaRPr lang="lt-LT" sz="1100"/>
              </a:p>
            </xdr:txBody>
          </xdr:sp>
          <xdr:grpSp>
            <xdr:nvGrpSpPr>
              <xdr:cNvPr id="30" name="Grupė 29">
                <a:extLst>
                  <a:ext uri="{FF2B5EF4-FFF2-40B4-BE49-F238E27FC236}">
                    <a16:creationId xmlns="" xmlns:a16="http://schemas.microsoft.com/office/drawing/2014/main" id="{00000000-0008-0000-0E00-00001E000000}"/>
                  </a:ext>
                </a:extLst>
              </xdr:cNvPr>
              <xdr:cNvGrpSpPr/>
            </xdr:nvGrpSpPr>
            <xdr:grpSpPr>
              <a:xfrm>
                <a:off x="1870423" y="609600"/>
                <a:ext cx="8854092" cy="3006111"/>
                <a:chOff x="1870423" y="609600"/>
                <a:chExt cx="8854092" cy="3006111"/>
              </a:xfrm>
            </xdr:grpSpPr>
            <xdr:grpSp>
              <xdr:nvGrpSpPr>
                <xdr:cNvPr id="31" name="Grupė 30">
                  <a:extLst>
                    <a:ext uri="{FF2B5EF4-FFF2-40B4-BE49-F238E27FC236}">
                      <a16:creationId xmlns="" xmlns:a16="http://schemas.microsoft.com/office/drawing/2014/main" id="{00000000-0008-0000-0E00-00001F000000}"/>
                    </a:ext>
                  </a:extLst>
                </xdr:cNvPr>
                <xdr:cNvGrpSpPr/>
              </xdr:nvGrpSpPr>
              <xdr:grpSpPr>
                <a:xfrm>
                  <a:off x="1870423" y="609600"/>
                  <a:ext cx="8854092" cy="3006111"/>
                  <a:chOff x="1870423" y="609600"/>
                  <a:chExt cx="8854092" cy="3006111"/>
                </a:xfrm>
              </xdr:grpSpPr>
              <xdr:grpSp>
                <xdr:nvGrpSpPr>
                  <xdr:cNvPr id="34" name="Grupė 33">
                    <a:extLst>
                      <a:ext uri="{FF2B5EF4-FFF2-40B4-BE49-F238E27FC236}">
                        <a16:creationId xmlns="" xmlns:a16="http://schemas.microsoft.com/office/drawing/2014/main" id="{00000000-0008-0000-0E00-000022000000}"/>
                      </a:ext>
                    </a:extLst>
                  </xdr:cNvPr>
                  <xdr:cNvGrpSpPr/>
                </xdr:nvGrpSpPr>
                <xdr:grpSpPr>
                  <a:xfrm>
                    <a:off x="1870423" y="609600"/>
                    <a:ext cx="4320000" cy="2880000"/>
                    <a:chOff x="6151407" y="2757769"/>
                    <a:chExt cx="4320000" cy="2880000"/>
                  </a:xfrm>
                </xdr:grpSpPr>
                <xdr:graphicFrame macro="">
                  <xdr:nvGraphicFramePr>
                    <xdr:cNvPr id="37" name="Diagrama 36">
                      <a:extLst>
                        <a:ext uri="{FF2B5EF4-FFF2-40B4-BE49-F238E27FC236}">
                          <a16:creationId xmlns="" xmlns:a16="http://schemas.microsoft.com/office/drawing/2014/main" id="{00000000-0008-0000-0E00-000025000000}"/>
                        </a:ext>
                      </a:extLst>
                    </xdr:cNvPr>
                    <xdr:cNvGraphicFramePr>
                      <a:graphicFrameLocks/>
                    </xdr:cNvGraphicFramePr>
                  </xdr:nvGraphicFramePr>
                  <xdr:xfrm>
                    <a:off x="6151407" y="2757769"/>
                    <a:ext cx="4320000" cy="2880000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1"/>
                    </a:graphicData>
                  </a:graphic>
                </xdr:graphicFrame>
                <xdr:sp macro="" textlink="">
                  <xdr:nvSpPr>
                    <xdr:cNvPr id="38" name="2 linijinis paaiškinimas (be rėmelio) 37">
                      <a:extLst>
                        <a:ext uri="{FF2B5EF4-FFF2-40B4-BE49-F238E27FC236}">
                          <a16:creationId xmlns="" xmlns:a16="http://schemas.microsoft.com/office/drawing/2014/main" id="{00000000-0008-0000-0E00-000026000000}"/>
                        </a:ext>
                      </a:extLst>
                    </xdr:cNvPr>
                    <xdr:cNvSpPr/>
                  </xdr:nvSpPr>
                  <xdr:spPr>
                    <a:xfrm>
                      <a:off x="9330378" y="3162025"/>
                      <a:ext cx="593481" cy="522959"/>
                    </a:xfrm>
                    <a:prstGeom prst="callout2">
                      <a:avLst>
                        <a:gd name="adj1" fmla="val 21004"/>
                        <a:gd name="adj2" fmla="val 188211"/>
                        <a:gd name="adj3" fmla="val 18750"/>
                        <a:gd name="adj4" fmla="val -16667"/>
                        <a:gd name="adj5" fmla="val 67691"/>
                        <a:gd name="adj6" fmla="val -49444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39" name="2 linijinis paaiškinimas (be rėmelio) 38">
                      <a:extLst>
                        <a:ext uri="{FF2B5EF4-FFF2-40B4-BE49-F238E27FC236}">
                          <a16:creationId xmlns="" xmlns:a16="http://schemas.microsoft.com/office/drawing/2014/main" id="{00000000-0008-0000-0E00-000027000000}"/>
                        </a:ext>
                      </a:extLst>
                    </xdr:cNvPr>
                    <xdr:cNvSpPr/>
                  </xdr:nvSpPr>
                  <xdr:spPr>
                    <a:xfrm flipH="1">
                      <a:off x="6756674" y="3157819"/>
                      <a:ext cx="566316" cy="457317"/>
                    </a:xfrm>
                    <a:prstGeom prst="callout2">
                      <a:avLst>
                        <a:gd name="adj1" fmla="val 15096"/>
                        <a:gd name="adj2" fmla="val 205432"/>
                        <a:gd name="adj3" fmla="val 18750"/>
                        <a:gd name="adj4" fmla="val -16667"/>
                        <a:gd name="adj5" fmla="val 62843"/>
                        <a:gd name="adj6" fmla="val -62563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ot="0" spcFirstLastPara="0" vert="horz" wrap="square" lIns="91440" tIns="45720" rIns="91440" bIns="45720" numCol="1" spcCol="0" rtlCol="0" fromWordArt="0" anchor="t" anchorCtr="0" forceAA="0" compatLnSpc="1">
                      <a:prstTxWarp prst="textNoShape">
                        <a:avLst/>
                      </a:prstTxWarp>
                      <a:noAutofit/>
                    </a:bodyPr>
                    <a:lstStyle>
                      <a:lvl1pPr marL="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40" name="2 linijinis paaiškinimas (be rėmelio) 39">
                      <a:extLst>
                        <a:ext uri="{FF2B5EF4-FFF2-40B4-BE49-F238E27FC236}">
                          <a16:creationId xmlns="" xmlns:a16="http://schemas.microsoft.com/office/drawing/2014/main" id="{00000000-0008-0000-0E00-000028000000}"/>
                        </a:ext>
                      </a:extLst>
                    </xdr:cNvPr>
                    <xdr:cNvSpPr/>
                  </xdr:nvSpPr>
                  <xdr:spPr>
                    <a:xfrm flipH="1">
                      <a:off x="6342676" y="3977761"/>
                      <a:ext cx="566316" cy="457317"/>
                    </a:xfrm>
                    <a:prstGeom prst="callout2">
                      <a:avLst>
                        <a:gd name="adj1" fmla="val 17179"/>
                        <a:gd name="adj2" fmla="val 123227"/>
                        <a:gd name="adj3" fmla="val 18750"/>
                        <a:gd name="adj4" fmla="val -16667"/>
                        <a:gd name="adj5" fmla="val 53730"/>
                        <a:gd name="adj6" fmla="val -55205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ot="0" spcFirstLastPara="0" vert="horz" wrap="square" lIns="91440" tIns="45720" rIns="91440" bIns="45720" numCol="1" spcCol="0" rtlCol="0" fromWordArt="0" anchor="t" anchorCtr="0" forceAA="0" compatLnSpc="1">
                      <a:prstTxWarp prst="textNoShape">
                        <a:avLst/>
                      </a:prstTxWarp>
                      <a:noAutofit/>
                    </a:bodyPr>
                    <a:lstStyle>
                      <a:lvl1pPr marL="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41" name="2 linijinis paaiškinimas (be rėmelio) 40">
                      <a:extLst>
                        <a:ext uri="{FF2B5EF4-FFF2-40B4-BE49-F238E27FC236}">
                          <a16:creationId xmlns="" xmlns:a16="http://schemas.microsoft.com/office/drawing/2014/main" id="{00000000-0008-0000-0E00-000029000000}"/>
                        </a:ext>
                      </a:extLst>
                    </xdr:cNvPr>
                    <xdr:cNvSpPr/>
                  </xdr:nvSpPr>
                  <xdr:spPr>
                    <a:xfrm>
                      <a:off x="9643324" y="3661172"/>
                      <a:ext cx="593481" cy="522959"/>
                    </a:xfrm>
                    <a:prstGeom prst="callout2">
                      <a:avLst>
                        <a:gd name="adj1" fmla="val 21459"/>
                        <a:gd name="adj2" fmla="val 135649"/>
                        <a:gd name="adj3" fmla="val 18750"/>
                        <a:gd name="adj4" fmla="val -16667"/>
                        <a:gd name="adj5" fmla="val 57445"/>
                        <a:gd name="adj6" fmla="val -47438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42" name="2 linijinis paaiškinimas (be rėmelio) 41">
                      <a:extLst>
                        <a:ext uri="{FF2B5EF4-FFF2-40B4-BE49-F238E27FC236}">
                          <a16:creationId xmlns="" xmlns:a16="http://schemas.microsoft.com/office/drawing/2014/main" id="{00000000-0008-0000-0E00-00002A000000}"/>
                        </a:ext>
                      </a:extLst>
                    </xdr:cNvPr>
                    <xdr:cNvSpPr/>
                  </xdr:nvSpPr>
                  <xdr:spPr>
                    <a:xfrm flipV="1">
                      <a:off x="9429750" y="5082895"/>
                      <a:ext cx="566316" cy="457317"/>
                    </a:xfrm>
                    <a:prstGeom prst="callout2">
                      <a:avLst>
                        <a:gd name="adj1" fmla="val 17179"/>
                        <a:gd name="adj2" fmla="val 181885"/>
                        <a:gd name="adj3" fmla="val 18750"/>
                        <a:gd name="adj4" fmla="val -16667"/>
                        <a:gd name="adj5" fmla="val 73257"/>
                        <a:gd name="adj6" fmla="val -69922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ot="0" spcFirstLastPara="0" vert="horz" wrap="square" lIns="91440" tIns="45720" rIns="91440" bIns="45720" numCol="1" spcCol="0" rtlCol="0" fromWordArt="0" anchor="t" anchorCtr="0" forceAA="0" compatLnSpc="1">
                      <a:prstTxWarp prst="textNoShape">
                        <a:avLst/>
                      </a:prstTxWarp>
                      <a:noAutofit/>
                    </a:bodyPr>
                    <a:lstStyle>
                      <a:lvl1pPr marL="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43" name="2 linijinis paaiškinimas (be rėmelio) 42">
                      <a:extLst>
                        <a:ext uri="{FF2B5EF4-FFF2-40B4-BE49-F238E27FC236}">
                          <a16:creationId xmlns="" xmlns:a16="http://schemas.microsoft.com/office/drawing/2014/main" id="{00000000-0008-0000-0E00-00002B000000}"/>
                        </a:ext>
                      </a:extLst>
                    </xdr:cNvPr>
                    <xdr:cNvSpPr/>
                  </xdr:nvSpPr>
                  <xdr:spPr>
                    <a:xfrm flipH="1" flipV="1">
                      <a:off x="6908992" y="5126714"/>
                      <a:ext cx="566316" cy="457317"/>
                    </a:xfrm>
                    <a:prstGeom prst="callout2">
                      <a:avLst>
                        <a:gd name="adj1" fmla="val 18481"/>
                        <a:gd name="adj2" fmla="val 227087"/>
                        <a:gd name="adj3" fmla="val 18750"/>
                        <a:gd name="adj4" fmla="val -16667"/>
                        <a:gd name="adj5" fmla="val 56334"/>
                        <a:gd name="adj6" fmla="val -55205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ot="0" spcFirstLastPara="0" vert="horz" wrap="square" lIns="91440" tIns="45720" rIns="91440" bIns="45720" numCol="1" spcCol="0" rtlCol="0" fromWordArt="0" anchor="t" anchorCtr="0" forceAA="0" compatLnSpc="1">
                      <a:prstTxWarp prst="textNoShape">
                        <a:avLst/>
                      </a:prstTxWarp>
                      <a:noAutofit/>
                    </a:bodyPr>
                    <a:lstStyle>
                      <a:lvl1pPr marL="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lt-LT" sz="1100"/>
                    </a:p>
                  </xdr:txBody>
                </xdr:sp>
                <xdr:sp macro="" textlink="">
                  <xdr:nvSpPr>
                    <xdr:cNvPr id="44" name="2 linijinis paaiškinimas (be rėmelio) 43">
                      <a:extLst>
                        <a:ext uri="{FF2B5EF4-FFF2-40B4-BE49-F238E27FC236}">
                          <a16:creationId xmlns="" xmlns:a16="http://schemas.microsoft.com/office/drawing/2014/main" id="{00000000-0008-0000-0E00-00002C000000}"/>
                        </a:ext>
                      </a:extLst>
                    </xdr:cNvPr>
                    <xdr:cNvSpPr/>
                  </xdr:nvSpPr>
                  <xdr:spPr>
                    <a:xfrm>
                      <a:off x="9730790" y="4124600"/>
                      <a:ext cx="593481" cy="522959"/>
                    </a:xfrm>
                    <a:prstGeom prst="callout2">
                      <a:avLst>
                        <a:gd name="adj1" fmla="val 82247"/>
                        <a:gd name="adj2" fmla="val 118999"/>
                        <a:gd name="adj3" fmla="val 82498"/>
                        <a:gd name="adj4" fmla="val -11652"/>
                        <a:gd name="adj5" fmla="val 59722"/>
                        <a:gd name="adj6" fmla="val -50447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lt-LT" sz="1100"/>
                    </a:p>
                  </xdr:txBody>
                </xdr:sp>
              </xdr:grpSp>
              <xdr:graphicFrame macro="">
                <xdr:nvGraphicFramePr>
                  <xdr:cNvPr id="35" name="Diagrama 34">
                    <a:extLst>
                      <a:ext uri="{FF2B5EF4-FFF2-40B4-BE49-F238E27FC236}">
                        <a16:creationId xmlns="" xmlns:a16="http://schemas.microsoft.com/office/drawing/2014/main" id="{00000000-0008-0000-0E00-000023000000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6404515" y="735711"/>
                  <a:ext cx="4320000" cy="288000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2"/>
                  </a:graphicData>
                </a:graphic>
              </xdr:graphicFrame>
              <xdr:sp macro="" textlink="">
                <xdr:nvSpPr>
                  <xdr:cNvPr id="36" name="2 linijinis paaiškinimas (be rėmelio) 35">
                    <a:extLst>
                      <a:ext uri="{FF2B5EF4-FFF2-40B4-BE49-F238E27FC236}">
                        <a16:creationId xmlns="" xmlns:a16="http://schemas.microsoft.com/office/drawing/2014/main" id="{00000000-0008-0000-0E00-000024000000}"/>
                      </a:ext>
                    </a:extLst>
                  </xdr:cNvPr>
                  <xdr:cNvSpPr/>
                </xdr:nvSpPr>
                <xdr:spPr>
                  <a:xfrm flipH="1" flipV="1">
                    <a:off x="6682694" y="2035962"/>
                    <a:ext cx="566316" cy="457317"/>
                  </a:xfrm>
                  <a:prstGeom prst="callout2">
                    <a:avLst>
                      <a:gd name="adj1" fmla="val 21344"/>
                      <a:gd name="adj2" fmla="val 124910"/>
                      <a:gd name="adj3" fmla="val 18750"/>
                      <a:gd name="adj4" fmla="val -16667"/>
                      <a:gd name="adj5" fmla="val 47482"/>
                      <a:gd name="adj6" fmla="val -48478"/>
                    </a:avLst>
                  </a:prstGeom>
                  <a:noFill/>
                  <a:ln w="12700"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rot="0" spcFirstLastPara="0" vert="horz" wrap="square" lIns="91440" tIns="45720" rIns="91440" bIns="45720" numCol="1" spcCol="0" rtlCol="0" fromWordArt="0" anchor="t" anchorCtr="0" forceAA="0" compatLnSpc="1">
                    <a:prstTxWarp prst="textNoShape">
                      <a:avLst/>
                    </a:prstTxWarp>
                    <a:noAutofit/>
                  </a:bodyPr>
                  <a:lstStyle>
                    <a:lvl1pPr marL="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l"/>
                    <a:endParaRPr lang="lt-LT" sz="1100"/>
                  </a:p>
                </xdr:txBody>
              </xdr:sp>
            </xdr:grpSp>
            <xdr:sp macro="" textlink="">
              <xdr:nvSpPr>
                <xdr:cNvPr id="32" name="2 linijinis paaiškinimas (be rėmelio) 31">
                  <a:extLst>
                    <a:ext uri="{FF2B5EF4-FFF2-40B4-BE49-F238E27FC236}">
                      <a16:creationId xmlns="" xmlns:a16="http://schemas.microsoft.com/office/drawing/2014/main" id="{00000000-0008-0000-0E00-000020000000}"/>
                    </a:ext>
                  </a:extLst>
                </xdr:cNvPr>
                <xdr:cNvSpPr/>
              </xdr:nvSpPr>
              <xdr:spPr>
                <a:xfrm>
                  <a:off x="9897610" y="1698740"/>
                  <a:ext cx="593481" cy="522959"/>
                </a:xfrm>
                <a:prstGeom prst="callout2">
                  <a:avLst>
                    <a:gd name="adj1" fmla="val 6888"/>
                    <a:gd name="adj2" fmla="val 148489"/>
                    <a:gd name="adj3" fmla="val 9643"/>
                    <a:gd name="adj4" fmla="val 2593"/>
                    <a:gd name="adj5" fmla="val 41053"/>
                    <a:gd name="adj6" fmla="val -23364"/>
                  </a:avLst>
                </a:prstGeom>
                <a:noFill/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  <xdr:sp macro="" textlink="">
              <xdr:nvSpPr>
                <xdr:cNvPr id="33" name="2 linijinis paaiškinimas (be rėmelio) 32">
                  <a:extLst>
                    <a:ext uri="{FF2B5EF4-FFF2-40B4-BE49-F238E27FC236}">
                      <a16:creationId xmlns="" xmlns:a16="http://schemas.microsoft.com/office/drawing/2014/main" id="{00000000-0008-0000-0E00-000021000000}"/>
                    </a:ext>
                  </a:extLst>
                </xdr:cNvPr>
                <xdr:cNvSpPr/>
              </xdr:nvSpPr>
              <xdr:spPr>
                <a:xfrm>
                  <a:off x="9788769" y="1085850"/>
                  <a:ext cx="593481" cy="522959"/>
                </a:xfrm>
                <a:prstGeom prst="callout2">
                  <a:avLst>
                    <a:gd name="adj1" fmla="val 37396"/>
                    <a:gd name="adj2" fmla="val 159322"/>
                    <a:gd name="adj3" fmla="val 38785"/>
                    <a:gd name="adj4" fmla="val -23087"/>
                    <a:gd name="adj5" fmla="val 65870"/>
                    <a:gd name="adj6" fmla="val -47839"/>
                  </a:avLst>
                </a:prstGeom>
                <a:noFill/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</xdr:grpSp>
        </xdr:grpSp>
      </xdr:grpSp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0.35447</cdr:x>
      <cdr:y>0.45362</cdr:y>
    </cdr:from>
    <cdr:to>
      <cdr:x>0.65398</cdr:x>
      <cdr:y>0.67214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1311" y="1306426"/>
          <a:ext cx="1293883" cy="62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PAJAMOS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8 178 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mln. EUR</a:t>
          </a:r>
          <a:endParaRPr lang="en-US" sz="100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5,6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BVP</a:t>
          </a:r>
          <a:endParaRPr lang="lt-LT" sz="100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0.51961</cdr:x>
      <cdr:y>0.23863</cdr:y>
    </cdr:from>
    <cdr:to>
      <cdr:x>0.6445</cdr:x>
      <cdr:y>0.30816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44709" y="687268"/>
          <a:ext cx="539525" cy="200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8,9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0.66404</cdr:x>
      <cdr:y>0.48115</cdr:y>
    </cdr:from>
    <cdr:to>
      <cdr:x>0.77742</cdr:x>
      <cdr:y>0.54092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868655" y="1385725"/>
          <a:ext cx="489802" cy="172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1"/>
              </a:solidFill>
              <a:effectLst/>
            </a:rPr>
            <a:t>1,9% BVP</a:t>
          </a:r>
          <a:endParaRPr lang="lt-LT" sz="8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0.27186</cdr:x>
      <cdr:y>0.55877</cdr:y>
    </cdr:from>
    <cdr:to>
      <cdr:x>0.38523</cdr:x>
      <cdr:y>0.63687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174439" y="1609244"/>
          <a:ext cx="489758" cy="224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7</a:t>
          </a:r>
          <a:r>
            <a:rPr lang="en-US" sz="900">
              <a:solidFill>
                <a:schemeClr val="bg1"/>
              </a:solidFill>
              <a:effectLst/>
            </a:rPr>
            <a:t>,</a:t>
          </a:r>
          <a:r>
            <a:rPr lang="lt-LT" sz="900">
              <a:solidFill>
                <a:schemeClr val="bg1"/>
              </a:solidFill>
              <a:effectLst/>
            </a:rPr>
            <a:t>9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0.32018</cdr:x>
      <cdr:y>0.30186</cdr:y>
    </cdr:from>
    <cdr:to>
      <cdr:x>0.44191</cdr:x>
      <cdr:y>0.37703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383192" y="869361"/>
          <a:ext cx="525874" cy="216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3,2%</a:t>
          </a:r>
        </a:p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0.26626</cdr:x>
      <cdr:y>0.65319</cdr:y>
    </cdr:from>
    <cdr:to>
      <cdr:x>0.37964</cdr:x>
      <cdr:y>0.7143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582127" y="2556607"/>
          <a:ext cx="673719" cy="239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0.54732</cdr:x>
      <cdr:y>0.74567</cdr:y>
    </cdr:from>
    <cdr:to>
      <cdr:x>0.67295</cdr:x>
      <cdr:y>0.82377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364401" y="2147535"/>
          <a:ext cx="542722" cy="224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10</a:t>
          </a:r>
          <a:r>
            <a:rPr lang="en-US" sz="900">
              <a:solidFill>
                <a:schemeClr val="bg1"/>
              </a:solidFill>
              <a:effectLst/>
            </a:rPr>
            <a:t>,</a:t>
          </a:r>
          <a:r>
            <a:rPr lang="lt-LT" sz="900">
              <a:solidFill>
                <a:schemeClr val="bg1"/>
              </a:solidFill>
              <a:effectLst/>
            </a:rPr>
            <a:t>4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0.28299</cdr:x>
      <cdr:y>0.42231</cdr:y>
    </cdr:from>
    <cdr:to>
      <cdr:x>0.75274</cdr:x>
      <cdr:y>0.66238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9373" y="1216267"/>
          <a:ext cx="1957752" cy="691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ŠLAIDOS </a:t>
          </a:r>
        </a:p>
        <a:p xmlns:a="http://schemas.openxmlformats.org/drawingml/2006/main">
          <a:pPr algn="ctr"/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18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mln. EUR</a:t>
          </a:r>
          <a:endParaRPr lang="en-US" sz="100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lt-LT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</a:t>
          </a:r>
          <a:r>
            <a: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BVP</a:t>
          </a:r>
          <a:endParaRPr lang="lt-LT" sz="100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0.63854</cdr:x>
      <cdr:y>0.52879</cdr:y>
    </cdr:from>
    <cdr:to>
      <cdr:x>0.81686</cdr:x>
      <cdr:y>0.61806</cdr:y>
    </cdr:to>
    <cdr:sp macro="" textlink="">
      <cdr:nvSpPr>
        <cdr:cNvPr id="4" name="TextBox 1"/>
        <cdr:cNvSpPr txBox="1"/>
      </cdr:nvSpPr>
      <cdr:spPr>
        <a:xfrm xmlns:a="http://schemas.openxmlformats.org/drawingml/2006/main" rot="155496" flipH="1">
          <a:off x="2758493" y="1522910"/>
          <a:ext cx="770342" cy="257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800">
              <a:solidFill>
                <a:schemeClr val="bg1"/>
              </a:solidFill>
              <a:effectLst/>
            </a:rPr>
            <a:t>1,4</a:t>
          </a:r>
          <a:r>
            <a:rPr lang="en-US" sz="800">
              <a:solidFill>
                <a:schemeClr val="bg1"/>
              </a:solidFill>
              <a:effectLst/>
            </a:rPr>
            <a:t>%</a:t>
          </a:r>
          <a:r>
            <a:rPr lang="lt-LT" sz="800">
              <a:solidFill>
                <a:schemeClr val="bg1"/>
              </a:solidFill>
              <a:effectLst/>
            </a:rPr>
            <a:t> </a:t>
          </a:r>
          <a:r>
            <a:rPr lang="en-US" sz="800">
              <a:solidFill>
                <a:schemeClr val="bg1"/>
              </a:solidFill>
              <a:effectLst/>
            </a:rPr>
            <a:t>BVP</a:t>
          </a:r>
          <a:endParaRPr lang="lt-LT" sz="8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0.32982</cdr:x>
      <cdr:y>0.24218</cdr:y>
    </cdr:from>
    <cdr:to>
      <cdr:x>0.43635</cdr:x>
      <cdr:y>0.36757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424834" y="697467"/>
          <a:ext cx="460209" cy="361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1"/>
              </a:solidFill>
              <a:effectLst/>
            </a:rPr>
            <a:t>2</a:t>
          </a:r>
          <a:r>
            <a:rPr lang="lt-LT" sz="800">
              <a:solidFill>
                <a:schemeClr val="bg1"/>
              </a:solidFill>
              <a:effectLst/>
            </a:rPr>
            <a:t>,</a:t>
          </a:r>
          <a:r>
            <a:rPr lang="en-US" sz="800">
              <a:solidFill>
                <a:schemeClr val="bg1"/>
              </a:solidFill>
              <a:effectLst/>
            </a:rPr>
            <a:t>7%BVP</a:t>
          </a:r>
          <a:endParaRPr lang="lt-LT" sz="8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0.48074</cdr:x>
      <cdr:y>0.17261</cdr:y>
    </cdr:from>
    <cdr:to>
      <cdr:x>0.59886</cdr:x>
      <cdr:y>0.29686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076784" y="497111"/>
          <a:ext cx="510301" cy="3578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6,</a:t>
          </a:r>
          <a:r>
            <a:rPr lang="en-US" sz="900">
              <a:solidFill>
                <a:schemeClr val="bg1"/>
              </a:solidFill>
              <a:effectLst/>
            </a:rPr>
            <a:t>7% </a:t>
          </a:r>
          <a:endParaRPr lang="lt-LT" sz="900">
            <a:solidFill>
              <a:schemeClr val="bg1"/>
            </a:solidFill>
            <a:effectLst/>
          </a:endParaRPr>
        </a:p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0.65826</cdr:x>
      <cdr:y>0.37847</cdr:y>
    </cdr:from>
    <cdr:to>
      <cdr:x>0.77164</cdr:x>
      <cdr:y>0.49673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843703" y="1089980"/>
          <a:ext cx="489802" cy="340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4,0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endParaRPr lang="lt-LT" sz="900">
            <a:solidFill>
              <a:schemeClr val="bg1"/>
            </a:solidFill>
            <a:effectLst/>
          </a:endParaRPr>
        </a:p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0.56529</cdr:x>
      <cdr:y>0.7124</cdr:y>
    </cdr:from>
    <cdr:to>
      <cdr:x>0.71131</cdr:x>
      <cdr:y>0.76981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442052" y="2051712"/>
          <a:ext cx="630807" cy="165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10,</a:t>
          </a:r>
          <a:r>
            <a:rPr lang="lt-LT" sz="900">
              <a:solidFill>
                <a:schemeClr val="bg1"/>
              </a:solidFill>
              <a:effectLst/>
            </a:rPr>
            <a:t>0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0.28167</cdr:x>
      <cdr:y>0.46695</cdr:y>
    </cdr:from>
    <cdr:to>
      <cdr:x>0.39504</cdr:x>
      <cdr:y>0.52328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214959" y="1152283"/>
          <a:ext cx="489003" cy="13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4,9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0.26626</cdr:x>
      <cdr:y>0.65319</cdr:y>
    </cdr:from>
    <cdr:to>
      <cdr:x>0.37964</cdr:x>
      <cdr:y>0.7143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582127" y="2556607"/>
          <a:ext cx="673719" cy="239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0.3441</cdr:x>
      <cdr:y>0.67827</cdr:y>
    </cdr:from>
    <cdr:to>
      <cdr:x>0.45887</cdr:x>
      <cdr:y>0.72652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1486528" y="1953421"/>
          <a:ext cx="495806" cy="138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4,1%</a:t>
          </a:r>
          <a:r>
            <a:rPr lang="lt-LT" sz="90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0.63288</cdr:x>
      <cdr:y>0.22481</cdr:y>
    </cdr:from>
    <cdr:to>
      <cdr:x>0.78244</cdr:x>
      <cdr:y>0.34305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734052" y="647466"/>
          <a:ext cx="646099" cy="34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1</a:t>
          </a:r>
          <a:r>
            <a:rPr lang="lt-LT" sz="900">
              <a:solidFill>
                <a:schemeClr val="bg1"/>
              </a:solidFill>
              <a:effectLst/>
            </a:rPr>
            <a:t>,6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endParaRPr lang="lt-LT" sz="900">
            <a:solidFill>
              <a:schemeClr val="bg1"/>
            </a:solidFill>
            <a:effectLst/>
          </a:endParaRPr>
        </a:p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0.01163</cdr:x>
      <cdr:y>0.0156</cdr:y>
    </cdr:from>
    <cdr:to>
      <cdr:x>0.2985</cdr:x>
      <cdr:y>0.13708</cdr:y>
    </cdr:to>
    <cdr:sp macro="" textlink="">
      <cdr:nvSpPr>
        <cdr:cNvPr id="14" name="3 linijinis paaiškinimas (be rėmelio) 13"/>
        <cdr:cNvSpPr/>
      </cdr:nvSpPr>
      <cdr:spPr>
        <a:xfrm xmlns:a="http://schemas.openxmlformats.org/drawingml/2006/main">
          <a:off x="50800" y="50800"/>
          <a:ext cx="1252904" cy="395654"/>
        </a:xfrm>
        <a:prstGeom xmlns:a="http://schemas.openxmlformats.org/drawingml/2006/main" prst="callout3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0.82466</cdr:x>
      <cdr:y>0.52224</cdr:y>
    </cdr:from>
    <cdr:to>
      <cdr:x>0.96055</cdr:x>
      <cdr:y>0.68421</cdr:y>
    </cdr:to>
    <cdr:sp macro="" textlink="">
      <cdr:nvSpPr>
        <cdr:cNvPr id="15" name="2 linijinis paaiškinimas (be rėmelio) 14"/>
        <cdr:cNvSpPr/>
      </cdr:nvSpPr>
      <cdr:spPr>
        <a:xfrm xmlns:a="http://schemas.openxmlformats.org/drawingml/2006/main" flipV="1">
          <a:off x="3562532" y="1504052"/>
          <a:ext cx="587045" cy="466473"/>
        </a:xfrm>
        <a:prstGeom xmlns:a="http://schemas.openxmlformats.org/drawingml/2006/main" prst="callout2">
          <a:avLst>
            <a:gd name="adj1" fmla="val 18750"/>
            <a:gd name="adj2" fmla="val 123982"/>
            <a:gd name="adj3" fmla="val 18750"/>
            <a:gd name="adj4" fmla="val -16667"/>
            <a:gd name="adj5" fmla="val 35572"/>
            <a:gd name="adj6" fmla="val -35556"/>
          </a:avLst>
        </a:prstGeom>
        <a:noFill xmlns:a="http://schemas.openxmlformats.org/drawingml/2006/main"/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  <cdr:relSizeAnchor xmlns:cdr="http://schemas.openxmlformats.org/drawingml/2006/chartDrawing">
    <cdr:from>
      <cdr:x>0.13082</cdr:x>
      <cdr:y>0.16977</cdr:y>
    </cdr:from>
    <cdr:to>
      <cdr:x>0.26191</cdr:x>
      <cdr:y>0.32856</cdr:y>
    </cdr:to>
    <cdr:sp macro="" textlink="">
      <cdr:nvSpPr>
        <cdr:cNvPr id="16" name="2 linijinis paaiškinimas (be rėmelio) 15">
          <a:extLst xmlns:a="http://schemas.openxmlformats.org/drawingml/2006/main">
            <a:ext uri="{FF2B5EF4-FFF2-40B4-BE49-F238E27FC236}">
              <a16:creationId xmlns="" xmlns:a16="http://schemas.microsoft.com/office/drawing/2014/main" id="{F4F6826C-1C54-47E1-8311-B8F0611ACB4D}"/>
            </a:ext>
          </a:extLst>
        </cdr:cNvPr>
        <cdr:cNvSpPr/>
      </cdr:nvSpPr>
      <cdr:spPr>
        <a:xfrm xmlns:a="http://schemas.openxmlformats.org/drawingml/2006/main" flipH="1" flipV="1">
          <a:off x="565150" y="488950"/>
          <a:ext cx="566316" cy="457317"/>
        </a:xfrm>
        <a:prstGeom xmlns:a="http://schemas.openxmlformats.org/drawingml/2006/main" prst="callout2">
          <a:avLst>
            <a:gd name="adj1" fmla="val 23427"/>
            <a:gd name="adj2" fmla="val 158548"/>
            <a:gd name="adj3" fmla="val 18750"/>
            <a:gd name="adj4" fmla="val -16667"/>
            <a:gd name="adj5" fmla="val 47482"/>
            <a:gd name="adj6" fmla="val -48478"/>
          </a:avLst>
        </a:prstGeom>
        <a:noFill xmlns:a="http://schemas.openxmlformats.org/drawingml/2006/main"/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27515</xdr:rowOff>
    </xdr:from>
    <xdr:to>
      <xdr:col>1</xdr:col>
      <xdr:colOff>7460850</xdr:colOff>
      <xdr:row>33</xdr:row>
      <xdr:rowOff>185590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0.56943</cdr:x>
      <cdr:y>0.92943</cdr:y>
    </cdr:from>
    <cdr:to>
      <cdr:x>0.71898</cdr:x>
      <cdr:y>0.97692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876" y="4349749"/>
          <a:ext cx="1238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0.44398</cdr:x>
      <cdr:y>0.93455</cdr:y>
    </cdr:from>
    <cdr:to>
      <cdr:x>0.75318</cdr:x>
      <cdr:y>0.99644</cdr:y>
    </cdr:to>
    <cdr:pic>
      <cdr:nvPicPr>
        <cdr:cNvPr id="3" name="Paveikslėlis 2">
          <a:extLst xmlns:a="http://schemas.openxmlformats.org/drawingml/2006/main">
            <a:ext uri="{FF2B5EF4-FFF2-40B4-BE49-F238E27FC236}">
              <a16:creationId xmlns="" xmlns:a16="http://schemas.microsoft.com/office/drawing/2014/main" id="{0A7B317D-F3B8-4388-BB90-F571F203A6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995845" y="6728747"/>
          <a:ext cx="2782780" cy="445652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364434</xdr:colOff>
      <xdr:row>13</xdr:row>
      <xdr:rowOff>63932</xdr:rowOff>
    </xdr:from>
    <xdr:to>
      <xdr:col>10</xdr:col>
      <xdr:colOff>364435</xdr:colOff>
      <xdr:row>14</xdr:row>
      <xdr:rowOff>14231</xdr:rowOff>
    </xdr:to>
    <xdr:sp macro="" textlink="">
      <xdr:nvSpPr>
        <xdr:cNvPr id="2" name="Rectangle 27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/>
      </xdr:nvSpPr>
      <xdr:spPr>
        <a:xfrm>
          <a:off x="1536009" y="2473757"/>
          <a:ext cx="5334001" cy="15984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6</xdr:col>
      <xdr:colOff>72214</xdr:colOff>
      <xdr:row>5</xdr:row>
      <xdr:rowOff>74540</xdr:rowOff>
    </xdr:from>
    <xdr:to>
      <xdr:col>6</xdr:col>
      <xdr:colOff>660279</xdr:colOff>
      <xdr:row>21</xdr:row>
      <xdr:rowOff>130969</xdr:rowOff>
    </xdr:to>
    <xdr:sp macro="" textlink="">
      <xdr:nvSpPr>
        <xdr:cNvPr id="3" name="Rectangle 3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3910789" y="998465"/>
          <a:ext cx="588065" cy="310442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61910</xdr:colOff>
      <xdr:row>3</xdr:row>
      <xdr:rowOff>33130</xdr:rowOff>
    </xdr:from>
    <xdr:to>
      <xdr:col>11</xdr:col>
      <xdr:colOff>511967</xdr:colOff>
      <xdr:row>26</xdr:row>
      <xdr:rowOff>123825</xdr:rowOff>
    </xdr:to>
    <xdr:grpSp>
      <xdr:nvGrpSpPr>
        <xdr:cNvPr id="4" name="Grupė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566735" y="595105"/>
          <a:ext cx="7117557" cy="4405520"/>
          <a:chOff x="2147885" y="2204830"/>
          <a:chExt cx="7117557" cy="4395995"/>
        </a:xfrm>
      </xdr:grpSpPr>
      <xdr:graphicFrame macro="">
        <xdr:nvGraphicFramePr>
          <xdr:cNvPr id="5" name="Diagrama 9">
            <a:extLst>
              <a:ext uri="{FF2B5EF4-FFF2-40B4-BE49-F238E27FC236}">
                <a16:creationId xmlns="" xmlns:a16="http://schemas.microsoft.com/office/drawing/2014/main" id="{00000000-0008-0000-1000-000005000000}"/>
              </a:ext>
            </a:extLst>
          </xdr:cNvPr>
          <xdr:cNvGraphicFramePr>
            <a:graphicFrameLocks/>
          </xdr:cNvGraphicFramePr>
        </xdr:nvGraphicFramePr>
        <xdr:xfrm>
          <a:off x="2147885" y="2204830"/>
          <a:ext cx="7117557" cy="43959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Stačiakampis 10">
            <a:extLst>
              <a:ext uri="{FF2B5EF4-FFF2-40B4-BE49-F238E27FC236}">
                <a16:creationId xmlns=""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8456078" y="2912322"/>
            <a:ext cx="782707" cy="762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Augimą</a:t>
            </a:r>
            <a:r>
              <a:rPr lang="lt-LT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slopinanti fiskalinė politika </a:t>
            </a:r>
            <a:endPara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Stačiakampis 11">
            <a:extLst>
              <a:ext uri="{FF2B5EF4-FFF2-40B4-BE49-F238E27FC236}">
                <a16:creationId xmlns="" xmlns:a16="http://schemas.microsoft.com/office/drawing/2014/main" id="{00000000-0008-0000-1000-000007000000}"/>
              </a:ext>
            </a:extLst>
          </xdr:cNvPr>
          <xdr:cNvSpPr/>
        </xdr:nvSpPr>
        <xdr:spPr>
          <a:xfrm>
            <a:off x="3289437" y="6103041"/>
            <a:ext cx="5029201" cy="428625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</a:t>
            </a:r>
            <a:r>
              <a:rPr lang="lt-LT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konominių pajėgumų </a:t>
            </a: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</a:t>
            </a:r>
            <a:r>
              <a:rPr lang="lt-LT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suma</a:t>
            </a:r>
          </a:p>
          <a:p>
            <a:pPr algn="ctr"/>
            <a:r>
              <a:rPr lang="lt-LT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(Produkcijos atotrūkis, proc. pot. BVP)</a:t>
            </a:r>
          </a:p>
        </xdr:txBody>
      </xdr:sp>
    </xdr:grpSp>
    <xdr:clientData/>
  </xdr:twoCellAnchor>
  <xdr:twoCellAnchor>
    <xdr:from>
      <xdr:col>3</xdr:col>
      <xdr:colOff>226218</xdr:colOff>
      <xdr:row>17</xdr:row>
      <xdr:rowOff>154782</xdr:rowOff>
    </xdr:from>
    <xdr:to>
      <xdr:col>5</xdr:col>
      <xdr:colOff>381000</xdr:colOff>
      <xdr:row>20</xdr:row>
      <xdr:rowOff>33130</xdr:rowOff>
    </xdr:to>
    <xdr:sp macro="" textlink="">
      <xdr:nvSpPr>
        <xdr:cNvPr id="8" name="Rectangle 28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SpPr/>
      </xdr:nvSpPr>
      <xdr:spPr>
        <a:xfrm>
          <a:off x="2064543" y="3402807"/>
          <a:ext cx="1488282" cy="42127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accent5"/>
              </a:solidFill>
            </a:rPr>
            <a:t>Normal</a:t>
          </a:r>
          <a:r>
            <a:rPr lang="lt-LT" sz="1000">
              <a:solidFill>
                <a:schemeClr val="accent5"/>
              </a:solidFill>
            </a:rPr>
            <a:t>ūs</a:t>
          </a:r>
          <a:r>
            <a:rPr lang="lt-LT" sz="1000" baseline="0">
              <a:solidFill>
                <a:schemeClr val="accent5"/>
              </a:solidFill>
            </a:rPr>
            <a:t> </a:t>
          </a:r>
          <a:r>
            <a:rPr lang="lt-LT" sz="1000" baseline="0">
              <a:solidFill>
                <a:schemeClr val="accent5"/>
              </a:solidFill>
              <a:latin typeface="+mn-lt"/>
            </a:rPr>
            <a:t>laikai</a:t>
          </a:r>
          <a:r>
            <a:rPr lang="lt-LT" sz="1000" baseline="0">
              <a:solidFill>
                <a:schemeClr val="accent5"/>
              </a:solidFill>
            </a:rPr>
            <a:t>:</a:t>
          </a:r>
        </a:p>
        <a:p>
          <a:pPr algn="l"/>
          <a:r>
            <a:rPr lang="lt-LT" sz="1000" baseline="0">
              <a:solidFill>
                <a:schemeClr val="accent5"/>
              </a:solidFill>
            </a:rPr>
            <a:t>–</a:t>
          </a:r>
          <a:r>
            <a:rPr lang="en-US" sz="1000" baseline="0">
              <a:solidFill>
                <a:schemeClr val="accent5"/>
              </a:solidFill>
            </a:rPr>
            <a:t>1,5 ≤ atotr</a:t>
          </a:r>
          <a:r>
            <a:rPr lang="lt-LT" sz="1000" baseline="0">
              <a:solidFill>
                <a:schemeClr val="accent5"/>
              </a:solidFill>
            </a:rPr>
            <a:t>ūkis &lt; </a:t>
          </a:r>
          <a:r>
            <a:rPr lang="en-US" sz="1000" baseline="0">
              <a:solidFill>
                <a:schemeClr val="accent5"/>
              </a:solidFill>
            </a:rPr>
            <a:t>1,5</a:t>
          </a:r>
          <a:r>
            <a:rPr lang="lt-LT" sz="1000" baseline="0">
              <a:solidFill>
                <a:schemeClr val="accent5"/>
              </a:solidFill>
            </a:rPr>
            <a:t> </a:t>
          </a:r>
          <a:endParaRPr lang="lt-LT" sz="1000">
            <a:solidFill>
              <a:schemeClr val="accent5"/>
            </a:solidFill>
          </a:endParaRPr>
        </a:p>
      </xdr:txBody>
    </xdr:sp>
    <xdr:clientData/>
  </xdr:twoCellAnchor>
  <xdr:twoCellAnchor>
    <xdr:from>
      <xdr:col>5</xdr:col>
      <xdr:colOff>107674</xdr:colOff>
      <xdr:row>17</xdr:row>
      <xdr:rowOff>165653</xdr:rowOff>
    </xdr:from>
    <xdr:to>
      <xdr:col>6</xdr:col>
      <xdr:colOff>140804</xdr:colOff>
      <xdr:row>18</xdr:row>
      <xdr:rowOff>115956</xdr:rowOff>
    </xdr:to>
    <xdr:cxnSp macro="">
      <xdr:nvCxnSpPr>
        <xdr:cNvPr id="9" name="Straight Arrow Connector 32">
          <a:extLst>
            <a:ext uri="{FF2B5EF4-FFF2-40B4-BE49-F238E27FC236}">
              <a16:creationId xmlns="" xmlns:a16="http://schemas.microsoft.com/office/drawing/2014/main" id="{00000000-0008-0000-1000-000009000000}"/>
            </a:ext>
          </a:extLst>
        </xdr:cNvPr>
        <xdr:cNvCxnSpPr/>
      </xdr:nvCxnSpPr>
      <xdr:spPr>
        <a:xfrm flipV="1">
          <a:off x="3279499" y="3413678"/>
          <a:ext cx="699880" cy="131278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140803</xdr:colOff>
      <xdr:row>10</xdr:row>
      <xdr:rowOff>36444</xdr:rowOff>
    </xdr:from>
    <xdr:to>
      <xdr:col>10</xdr:col>
      <xdr:colOff>405848</xdr:colOff>
      <xdr:row>12</xdr:row>
      <xdr:rowOff>94421</xdr:rowOff>
    </xdr:to>
    <xdr:sp macro="" textlink="">
      <xdr:nvSpPr>
        <xdr:cNvPr id="10" name="Rectangle 34">
          <a:extLst>
            <a:ext uri="{FF2B5EF4-FFF2-40B4-BE49-F238E27FC236}">
              <a16:creationId xmlns="" xmlns:a16="http://schemas.microsoft.com/office/drawing/2014/main" id="{00000000-0008-0000-1000-00000A000000}"/>
            </a:ext>
          </a:extLst>
        </xdr:cNvPr>
        <xdr:cNvSpPr/>
      </xdr:nvSpPr>
      <xdr:spPr>
        <a:xfrm>
          <a:off x="5312878" y="1874769"/>
          <a:ext cx="1598545" cy="41992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>
              <a:solidFill>
                <a:schemeClr val="accent5"/>
              </a:solidFill>
              <a:latin typeface="+mn-lt"/>
            </a:rPr>
            <a:t>Neutrali fiskalin</a:t>
          </a:r>
          <a:r>
            <a:rPr lang="lt-LT" sz="1000">
              <a:solidFill>
                <a:schemeClr val="accent5"/>
              </a:solidFill>
              <a:latin typeface="+mn-lt"/>
            </a:rPr>
            <a:t>ė</a:t>
          </a:r>
          <a:r>
            <a:rPr lang="lt-LT" sz="1000" baseline="0">
              <a:solidFill>
                <a:schemeClr val="accent5"/>
              </a:solidFill>
              <a:latin typeface="+mn-lt"/>
            </a:rPr>
            <a:t> politika:</a:t>
          </a:r>
        </a:p>
        <a:p>
          <a:pPr algn="l"/>
          <a:r>
            <a:rPr lang="lt-LT" sz="1000" baseline="0">
              <a:solidFill>
                <a:schemeClr val="accent5"/>
              </a:solidFill>
              <a:latin typeface="+mn-lt"/>
            </a:rPr>
            <a:t>–0,</a:t>
          </a:r>
          <a:r>
            <a:rPr lang="en-US" sz="1000" baseline="0">
              <a:solidFill>
                <a:schemeClr val="accent5"/>
              </a:solidFill>
              <a:latin typeface="+mn-lt"/>
            </a:rPr>
            <a:t>2 ≤ S</a:t>
          </a:r>
          <a:r>
            <a:rPr lang="lt-LT" sz="1000" baseline="0">
              <a:solidFill>
                <a:schemeClr val="accent5"/>
              </a:solidFill>
              <a:latin typeface="+mn-lt"/>
            </a:rPr>
            <a:t>P</a:t>
          </a:r>
          <a:r>
            <a:rPr lang="en-US" sz="1000" baseline="0">
              <a:solidFill>
                <a:schemeClr val="accent5"/>
              </a:solidFill>
              <a:latin typeface="+mn-lt"/>
            </a:rPr>
            <a:t>B pokytis </a:t>
          </a:r>
          <a:r>
            <a:rPr lang="lt-LT" sz="1000" baseline="0">
              <a:solidFill>
                <a:schemeClr val="accent5"/>
              </a:solidFill>
              <a:latin typeface="+mn-lt"/>
            </a:rPr>
            <a:t>&lt; </a:t>
          </a:r>
          <a:r>
            <a:rPr lang="en-US" sz="1000" baseline="0">
              <a:solidFill>
                <a:schemeClr val="accent5"/>
              </a:solidFill>
              <a:latin typeface="+mn-lt"/>
            </a:rPr>
            <a:t>0,2</a:t>
          </a:r>
          <a:r>
            <a:rPr lang="lt-LT" sz="1000" baseline="0">
              <a:solidFill>
                <a:schemeClr val="accent5"/>
              </a:solidFill>
              <a:latin typeface="+mn-lt"/>
            </a:rPr>
            <a:t> </a:t>
          </a:r>
          <a:endParaRPr lang="lt-LT" sz="1000">
            <a:solidFill>
              <a:schemeClr val="accent5"/>
            </a:solidFill>
            <a:latin typeface="+mn-lt"/>
          </a:endParaRPr>
        </a:p>
      </xdr:txBody>
    </xdr:sp>
    <xdr:clientData/>
  </xdr:twoCellAnchor>
  <xdr:twoCellAnchor>
    <xdr:from>
      <xdr:col>9</xdr:col>
      <xdr:colOff>115958</xdr:colOff>
      <xdr:row>12</xdr:row>
      <xdr:rowOff>41413</xdr:rowOff>
    </xdr:from>
    <xdr:to>
      <xdr:col>9</xdr:col>
      <xdr:colOff>314738</xdr:colOff>
      <xdr:row>13</xdr:row>
      <xdr:rowOff>66260</xdr:rowOff>
    </xdr:to>
    <xdr:cxnSp macro="">
      <xdr:nvCxnSpPr>
        <xdr:cNvPr id="11" name="Straight Arrow Connector 36">
          <a:extLst>
            <a:ext uri="{FF2B5EF4-FFF2-40B4-BE49-F238E27FC236}">
              <a16:creationId xmlns="" xmlns:a16="http://schemas.microsoft.com/office/drawing/2014/main" id="{00000000-0008-0000-1000-00000B000000}"/>
            </a:ext>
          </a:extLst>
        </xdr:cNvPr>
        <xdr:cNvCxnSpPr/>
      </xdr:nvCxnSpPr>
      <xdr:spPr>
        <a:xfrm flipH="1">
          <a:off x="5954783" y="2241688"/>
          <a:ext cx="198780" cy="234397"/>
        </a:xfrm>
        <a:prstGeom prst="straightConnector1">
          <a:avLst/>
        </a:prstGeom>
        <a:ln>
          <a:solidFill>
            <a:schemeClr val="accent5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0.88569</cdr:x>
      <cdr:y>0.50083</cdr:y>
    </cdr:from>
    <cdr:to>
      <cdr:x>1</cdr:x>
      <cdr:y>0.66466</cdr:y>
    </cdr:to>
    <cdr:sp macro="" textlink="">
      <cdr:nvSpPr>
        <cdr:cNvPr id="3" name="Stačiakampis 2"/>
        <cdr:cNvSpPr/>
      </cdr:nvSpPr>
      <cdr:spPr>
        <a:xfrm xmlns:a="http://schemas.openxmlformats.org/drawingml/2006/main">
          <a:off x="6303949" y="2228798"/>
          <a:ext cx="813608" cy="729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Augimą skatinanti</a:t>
          </a:r>
          <a:r>
            <a:rPr lang="lt-LT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fiskalinė politika </a:t>
          </a:r>
          <a:endParaRPr lang="lt-LT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0.1395</cdr:x>
      <cdr:y>0.01745</cdr:y>
    </cdr:from>
    <cdr:to>
      <cdr:x>0.51057</cdr:x>
      <cdr:y>0.08063</cdr:y>
    </cdr:to>
    <cdr:sp macro="" textlink="">
      <cdr:nvSpPr>
        <cdr:cNvPr id="4" name="Stačiakampis 3"/>
        <cdr:cNvSpPr/>
      </cdr:nvSpPr>
      <cdr:spPr>
        <a:xfrm xmlns:a="http://schemas.openxmlformats.org/drawingml/2006/main">
          <a:off x="988486" y="76903"/>
          <a:ext cx="2629395" cy="278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Nepalankus ekonomikos laikotarpis </a:t>
          </a:r>
          <a:endParaRPr lang="lt-LT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0.53325</cdr:x>
      <cdr:y>0.01206</cdr:y>
    </cdr:from>
    <cdr:to>
      <cdr:x>0.87657</cdr:x>
      <cdr:y>0.08314</cdr:y>
    </cdr:to>
    <cdr:sp macro="" textlink="">
      <cdr:nvSpPr>
        <cdr:cNvPr id="5" name="Stačiakampis 4"/>
        <cdr:cNvSpPr/>
      </cdr:nvSpPr>
      <cdr:spPr>
        <a:xfrm xmlns:a="http://schemas.openxmlformats.org/drawingml/2006/main">
          <a:off x="3795437" y="53131"/>
          <a:ext cx="2443600" cy="313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Įprastos ekonomikos sąlygos </a:t>
          </a:r>
          <a:endParaRPr lang="lt-LT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0.0093</cdr:x>
      <cdr:y>0.02824</cdr:y>
    </cdr:from>
    <cdr:to>
      <cdr:x>0.08225</cdr:x>
      <cdr:y>0.84163</cdr:y>
    </cdr:to>
    <cdr:sp macro="" textlink="">
      <cdr:nvSpPr>
        <cdr:cNvPr id="7" name="Stačiakampis 6"/>
        <cdr:cNvSpPr/>
      </cdr:nvSpPr>
      <cdr:spPr>
        <a:xfrm xmlns:a="http://schemas.openxmlformats.org/drawingml/2006/main">
          <a:off x="66714" y="123752"/>
          <a:ext cx="523314" cy="35647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 anchor="ctr"/>
        <a:lstStyle xmlns:a="http://schemas.openxmlformats.org/drawingml/2006/main"/>
        <a:p xmlns:a="http://schemas.openxmlformats.org/drawingml/2006/main">
          <a:pPr algn="ctr"/>
          <a:r>
            <a:rPr lang="lt-LT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Fiskalinis koregavimas</a:t>
          </a:r>
        </a:p>
        <a:p xmlns:a="http://schemas.openxmlformats.org/drawingml/2006/main">
          <a:pPr algn="ctr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(Struktūrinio pirminio balanso pokytis, proc.</a:t>
          </a:r>
          <a:r>
            <a:rPr 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p.</a:t>
          </a:r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BVP)</a:t>
          </a:r>
        </a:p>
      </cdr:txBody>
    </cdr:sp>
  </cdr:relSizeAnchor>
  <cdr:relSizeAnchor xmlns:cdr="http://schemas.openxmlformats.org/drawingml/2006/chartDrawing">
    <cdr:from>
      <cdr:x>0.13724</cdr:x>
      <cdr:y>0.74789</cdr:y>
    </cdr:from>
    <cdr:to>
      <cdr:x>0.32047</cdr:x>
      <cdr:y>0.79313</cdr:y>
    </cdr:to>
    <cdr:sp macro="" textlink="">
      <cdr:nvSpPr>
        <cdr:cNvPr id="9" name="Stačiakampis 8"/>
        <cdr:cNvSpPr/>
      </cdr:nvSpPr>
      <cdr:spPr>
        <a:xfrm xmlns:a="http://schemas.openxmlformats.org/drawingml/2006/main">
          <a:off x="976842" y="3289300"/>
          <a:ext cx="1304096" cy="198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0.70451</cdr:x>
      <cdr:y>0.74669</cdr:y>
    </cdr:from>
    <cdr:to>
      <cdr:x>0.88568</cdr:x>
      <cdr:y>0.7921</cdr:y>
    </cdr:to>
    <cdr:sp macro="" textlink="">
      <cdr:nvSpPr>
        <cdr:cNvPr id="10" name="Stačiakampis 9"/>
        <cdr:cNvSpPr/>
      </cdr:nvSpPr>
      <cdr:spPr>
        <a:xfrm xmlns:a="http://schemas.openxmlformats.org/drawingml/2006/main">
          <a:off x="5014384" y="3284008"/>
          <a:ext cx="1289487" cy="199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0.67031</cdr:x>
      <cdr:y>0.09457</cdr:y>
    </cdr:from>
    <cdr:to>
      <cdr:x>0.88772</cdr:x>
      <cdr:y>0.14533</cdr:y>
    </cdr:to>
    <cdr:sp macro="" textlink="">
      <cdr:nvSpPr>
        <cdr:cNvPr id="11" name="Stačiakampis 10"/>
        <cdr:cNvSpPr/>
      </cdr:nvSpPr>
      <cdr:spPr>
        <a:xfrm xmlns:a="http://schemas.openxmlformats.org/drawingml/2006/main">
          <a:off x="4770967" y="415925"/>
          <a:ext cx="1547428" cy="223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0.12758</cdr:x>
      <cdr:y>0.08013</cdr:y>
    </cdr:from>
    <cdr:to>
      <cdr:x>0.34356</cdr:x>
      <cdr:y>0.12942</cdr:y>
    </cdr:to>
    <cdr:sp macro="" textlink="">
      <cdr:nvSpPr>
        <cdr:cNvPr id="12" name="Stačiakampis 11"/>
        <cdr:cNvSpPr/>
      </cdr:nvSpPr>
      <cdr:spPr>
        <a:xfrm xmlns:a="http://schemas.openxmlformats.org/drawingml/2006/main">
          <a:off x="908050" y="352425"/>
          <a:ext cx="1537252" cy="216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8</xdr:col>
      <xdr:colOff>639450</xdr:colOff>
      <xdr:row>22</xdr:row>
      <xdr:rowOff>37650</xdr:rowOff>
    </xdr:to>
    <xdr:graphicFrame macro="">
      <xdr:nvGraphicFramePr>
        <xdr:cNvPr id="2" name="Diagrama 5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0.01624</cdr:y>
    </cdr:from>
    <cdr:to>
      <cdr:x>0.04206</cdr:x>
      <cdr:y>0.9156</cdr:y>
    </cdr:to>
    <cdr:sp macro="" textlink="">
      <cdr:nvSpPr>
        <cdr:cNvPr id="2" name="Stačiakampis 1"/>
        <cdr:cNvSpPr/>
      </cdr:nvSpPr>
      <cdr:spPr>
        <a:xfrm xmlns:a="http://schemas.openxmlformats.org/drawingml/2006/main">
          <a:off x="0" y="58310"/>
          <a:ext cx="241628" cy="3229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/>
        <a:lstStyle xmlns:a="http://schemas.openxmlformats.org/drawingml/2006/main"/>
        <a:p xmlns:a="http://schemas.openxmlformats.org/drawingml/2006/main">
          <a:r>
            <a:rPr lang="lt-LT" sz="950">
              <a:solidFill>
                <a:schemeClr val="tx1"/>
              </a:solidFill>
              <a:latin typeface="+mj-lt"/>
            </a:rPr>
            <a:t>Struktūrinio pirminio balanso pokytis, proc. p. pot. BVP</a:t>
          </a:r>
        </a:p>
      </cdr:txBody>
    </cdr:sp>
  </cdr:relSizeAnchor>
  <cdr:relSizeAnchor xmlns:cdr="http://schemas.openxmlformats.org/drawingml/2006/chartDrawing">
    <cdr:from>
      <cdr:x>0.30004</cdr:x>
      <cdr:y>0.93642</cdr:y>
    </cdr:from>
    <cdr:to>
      <cdr:x>0.71555</cdr:x>
      <cdr:y>0.99888</cdr:y>
    </cdr:to>
    <cdr:sp macro="" textlink="">
      <cdr:nvSpPr>
        <cdr:cNvPr id="3" name="Stačiakampis 2"/>
        <cdr:cNvSpPr/>
      </cdr:nvSpPr>
      <cdr:spPr>
        <a:xfrm xmlns:a="http://schemas.openxmlformats.org/drawingml/2006/main">
          <a:off x="1724757" y="3295651"/>
          <a:ext cx="2388577" cy="219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Produkcijos atotrūkis, proc. pot. BVP</a:t>
          </a:r>
          <a:endParaRPr lang="lt-LT" sz="1000">
            <a:solidFill>
              <a:schemeClr val="tx1"/>
            </a:solidFill>
            <a:effectLst/>
          </a:endParaRPr>
        </a:p>
        <a:p xmlns:a="http://schemas.openxmlformats.org/drawingml/2006/main">
          <a:endParaRPr lang="lt-LT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0.10998</cdr:x>
      <cdr:y>0.03653</cdr:y>
    </cdr:from>
    <cdr:to>
      <cdr:x>0.30563</cdr:x>
      <cdr:y>0.16326</cdr:y>
    </cdr:to>
    <cdr:sp macro="" textlink="">
      <cdr:nvSpPr>
        <cdr:cNvPr id="7" name="Stačiakampis 6"/>
        <cdr:cNvSpPr/>
      </cdr:nvSpPr>
      <cdr:spPr>
        <a:xfrm xmlns:a="http://schemas.openxmlformats.org/drawingml/2006/main">
          <a:off x="631825" y="127000"/>
          <a:ext cx="1123950" cy="44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0.78976</cdr:x>
      <cdr:y>0.03653</cdr:y>
    </cdr:from>
    <cdr:to>
      <cdr:x>0.95826</cdr:x>
      <cdr:y>0.13989</cdr:y>
    </cdr:to>
    <cdr:sp macro="" textlink="">
      <cdr:nvSpPr>
        <cdr:cNvPr id="9" name="Stačiakampis 8"/>
        <cdr:cNvSpPr/>
      </cdr:nvSpPr>
      <cdr:spPr>
        <a:xfrm xmlns:a="http://schemas.openxmlformats.org/drawingml/2006/main">
          <a:off x="4537075" y="127000"/>
          <a:ext cx="968007" cy="359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0.10832</cdr:x>
      <cdr:y>0.75718</cdr:y>
    </cdr:from>
    <cdr:to>
      <cdr:x>0.23946</cdr:x>
      <cdr:y>0.86462</cdr:y>
    </cdr:to>
    <cdr:sp macro="" textlink="">
      <cdr:nvSpPr>
        <cdr:cNvPr id="10" name="Stačiakampis 9"/>
        <cdr:cNvSpPr/>
      </cdr:nvSpPr>
      <cdr:spPr>
        <a:xfrm xmlns:a="http://schemas.openxmlformats.org/drawingml/2006/main">
          <a:off x="622300" y="2632075"/>
          <a:ext cx="753372" cy="373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0.82956</cdr:x>
      <cdr:y>0.76814</cdr:y>
    </cdr:from>
    <cdr:to>
      <cdr:x>0.95708</cdr:x>
      <cdr:y>0.86798</cdr:y>
    </cdr:to>
    <cdr:sp macro="" textlink="">
      <cdr:nvSpPr>
        <cdr:cNvPr id="11" name="Stačiakampis 10"/>
        <cdr:cNvSpPr/>
      </cdr:nvSpPr>
      <cdr:spPr>
        <a:xfrm xmlns:a="http://schemas.openxmlformats.org/drawingml/2006/main">
          <a:off x="4765675" y="2670175"/>
          <a:ext cx="732583" cy="347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3</xdr:row>
      <xdr:rowOff>53340</xdr:rowOff>
    </xdr:from>
    <xdr:to>
      <xdr:col>2</xdr:col>
      <xdr:colOff>75660</xdr:colOff>
      <xdr:row>17</xdr:row>
      <xdr:rowOff>23985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19337</xdr:colOff>
      <xdr:row>3</xdr:row>
      <xdr:rowOff>3507</xdr:rowOff>
    </xdr:from>
    <xdr:to>
      <xdr:col>1</xdr:col>
      <xdr:colOff>4339337</xdr:colOff>
      <xdr:row>13</xdr:row>
      <xdr:rowOff>158528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655904</xdr:colOff>
      <xdr:row>3</xdr:row>
      <xdr:rowOff>30763</xdr:rowOff>
    </xdr:from>
    <xdr:to>
      <xdr:col>2</xdr:col>
      <xdr:colOff>0</xdr:colOff>
      <xdr:row>20</xdr:row>
      <xdr:rowOff>113062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0.01469</cdr:x>
      <cdr:y>0.03124</cdr:y>
    </cdr:from>
    <cdr:to>
      <cdr:x>0.22223</cdr:x>
      <cdr:y>0.09637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4640" y="116975"/>
          <a:ext cx="1195430" cy="243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BVP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136951</xdr:colOff>
      <xdr:row>4</xdr:row>
      <xdr:rowOff>117548</xdr:rowOff>
    </xdr:from>
    <xdr:to>
      <xdr:col>1</xdr:col>
      <xdr:colOff>4654826</xdr:colOff>
      <xdr:row>24</xdr:row>
      <xdr:rowOff>18408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24846</xdr:colOff>
      <xdr:row>3</xdr:row>
      <xdr:rowOff>38100</xdr:rowOff>
    </xdr:from>
    <xdr:to>
      <xdr:col>1</xdr:col>
      <xdr:colOff>4755246</xdr:colOff>
      <xdr:row>19</xdr:row>
      <xdr:rowOff>43125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0.82623</cdr:x>
      <cdr:y>0.92462</cdr:y>
    </cdr:from>
    <cdr:to>
      <cdr:x>0.84026</cdr:x>
      <cdr:y>0.94618</cdr:y>
    </cdr:to>
    <cdr:sp macro="" textlink="">
      <cdr:nvSpPr>
        <cdr:cNvPr id="2" name="Ovalas 1"/>
        <cdr:cNvSpPr/>
      </cdr:nvSpPr>
      <cdr:spPr>
        <a:xfrm xmlns:a="http://schemas.openxmlformats.org/drawingml/2006/main">
          <a:off x="3908405" y="2681983"/>
          <a:ext cx="66368" cy="62537"/>
        </a:xfrm>
        <a:prstGeom xmlns:a="http://schemas.openxmlformats.org/drawingml/2006/main" prst="ellipse">
          <a:avLst/>
        </a:prstGeom>
        <a:solidFill xmlns:a="http://schemas.openxmlformats.org/drawingml/2006/main">
          <a:srgbClr val="D41A1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3</xdr:row>
      <xdr:rowOff>60960</xdr:rowOff>
    </xdr:from>
    <xdr:to>
      <xdr:col>1</xdr:col>
      <xdr:colOff>4579080</xdr:colOff>
      <xdr:row>18</xdr:row>
      <xdr:rowOff>83460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0.02073</cdr:y>
    </cdr:from>
    <cdr:to>
      <cdr:x>0.17955</cdr:x>
      <cdr:y>0.07821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62865"/>
          <a:ext cx="912473" cy="174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91108</xdr:colOff>
      <xdr:row>3</xdr:row>
      <xdr:rowOff>41413</xdr:rowOff>
    </xdr:from>
    <xdr:to>
      <xdr:col>8</xdr:col>
      <xdr:colOff>501926</xdr:colOff>
      <xdr:row>18</xdr:row>
      <xdr:rowOff>107674</xdr:rowOff>
    </xdr:to>
    <xdr:pic>
      <xdr:nvPicPr>
        <xdr:cNvPr id="3" name="Paveikslėlis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1" b="66678"/>
        <a:stretch/>
      </xdr:blipFill>
      <xdr:spPr bwMode="auto">
        <a:xfrm>
          <a:off x="778565" y="604630"/>
          <a:ext cx="5040796" cy="2832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33131</xdr:colOff>
      <xdr:row>3</xdr:row>
      <xdr:rowOff>99391</xdr:rowOff>
    </xdr:from>
    <xdr:to>
      <xdr:col>8</xdr:col>
      <xdr:colOff>452231</xdr:colOff>
      <xdr:row>17</xdr:row>
      <xdr:rowOff>140805</xdr:rowOff>
    </xdr:to>
    <xdr:pic>
      <xdr:nvPicPr>
        <xdr:cNvPr id="3" name="Paveikslėlis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71"/>
        <a:stretch/>
      </xdr:blipFill>
      <xdr:spPr bwMode="auto">
        <a:xfrm>
          <a:off x="720588" y="662608"/>
          <a:ext cx="5049078" cy="262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0.76287</cdr:x>
      <cdr:y>0.14224</cdr:y>
    </cdr:from>
    <cdr:to>
      <cdr:x>0.76639</cdr:x>
      <cdr:y>0.85407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8A950C05-5CBC-4A06-9292-B33A130C6FAE}"/>
            </a:ext>
          </a:extLst>
        </cdr:cNvPr>
        <cdr:cNvCxnSpPr/>
      </cdr:nvCxnSpPr>
      <cdr:spPr>
        <a:xfrm xmlns:a="http://schemas.openxmlformats.org/drawingml/2006/main" flipH="1" flipV="1">
          <a:off x="3376997" y="356210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0.63978</cdr:x>
      <cdr:y>0.1008</cdr:y>
    </cdr:from>
    <cdr:to>
      <cdr:x>0.95022</cdr:x>
      <cdr:y>0.20429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32117" y="252441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 pot. BVP</a:t>
          </a:r>
          <a:endParaRPr lang="en-GB" sz="1050"/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99392</xdr:colOff>
      <xdr:row>3</xdr:row>
      <xdr:rowOff>182218</xdr:rowOff>
    </xdr:from>
    <xdr:to>
      <xdr:col>8</xdr:col>
      <xdr:colOff>518492</xdr:colOff>
      <xdr:row>25</xdr:row>
      <xdr:rowOff>57979</xdr:rowOff>
    </xdr:to>
    <xdr:pic>
      <xdr:nvPicPr>
        <xdr:cNvPr id="3" name="Paveikslėlis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20"/>
        <a:stretch/>
      </xdr:blipFill>
      <xdr:spPr bwMode="auto">
        <a:xfrm>
          <a:off x="786849" y="745435"/>
          <a:ext cx="5049078" cy="391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82826</xdr:colOff>
      <xdr:row>3</xdr:row>
      <xdr:rowOff>99392</xdr:rowOff>
    </xdr:from>
    <xdr:to>
      <xdr:col>8</xdr:col>
      <xdr:colOff>501926</xdr:colOff>
      <xdr:row>29</xdr:row>
      <xdr:rowOff>1</xdr:rowOff>
    </xdr:to>
    <xdr:pic>
      <xdr:nvPicPr>
        <xdr:cNvPr id="13" name="Paveikslėlis 12">
          <a:extLst>
            <a:ext uri="{FF2B5EF4-FFF2-40B4-BE49-F238E27FC236}">
              <a16:creationId xmlns="" xmlns:a16="http://schemas.microsoft.com/office/drawing/2014/main" id="{00000000-0008-0000-1C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719"/>
        <a:stretch/>
      </xdr:blipFill>
      <xdr:spPr bwMode="auto">
        <a:xfrm>
          <a:off x="770283" y="662609"/>
          <a:ext cx="5049078" cy="46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3</xdr:row>
      <xdr:rowOff>9525</xdr:rowOff>
    </xdr:from>
    <xdr:to>
      <xdr:col>2</xdr:col>
      <xdr:colOff>26130</xdr:colOff>
      <xdr:row>16</xdr:row>
      <xdr:rowOff>161145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0.76287</cdr:x>
      <cdr:y>0.16126</cdr:y>
    </cdr:from>
    <cdr:to>
      <cdr:x>0.76639</cdr:x>
      <cdr:y>0.87309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4C0A86CD-E9D0-4849-ACBB-39481621B4A6}"/>
            </a:ext>
          </a:extLst>
        </cdr:cNvPr>
        <cdr:cNvCxnSpPr/>
      </cdr:nvCxnSpPr>
      <cdr:spPr>
        <a:xfrm xmlns:a="http://schemas.openxmlformats.org/drawingml/2006/main" flipH="1" flipV="1">
          <a:off x="3376997" y="40383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0.64194</cdr:x>
      <cdr:y>0.10461</cdr:y>
    </cdr:from>
    <cdr:to>
      <cdr:x>0.95238</cdr:x>
      <cdr:y>0.2081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41642" y="261966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 BVP</a:t>
          </a:r>
          <a:endParaRPr lang="en-GB" sz="105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171450</xdr:rowOff>
    </xdr:from>
    <xdr:to>
      <xdr:col>2</xdr:col>
      <xdr:colOff>54705</xdr:colOff>
      <xdr:row>17</xdr:row>
      <xdr:rowOff>142095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0.8016</cdr:x>
      <cdr:y>0.15745</cdr:y>
    </cdr:from>
    <cdr:to>
      <cdr:x>0.80512</cdr:x>
      <cdr:y>0.86928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3A124D40-2774-4019-8509-FFE81DAB3B26}"/>
            </a:ext>
          </a:extLst>
        </cdr:cNvPr>
        <cdr:cNvCxnSpPr/>
      </cdr:nvCxnSpPr>
      <cdr:spPr>
        <a:xfrm xmlns:a="http://schemas.openxmlformats.org/drawingml/2006/main" flipH="1" flipV="1">
          <a:off x="3548448" y="394301"/>
          <a:ext cx="15582" cy="1782633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0.68067</cdr:x>
      <cdr:y>0.10841</cdr:y>
    </cdr:from>
    <cdr:to>
      <cdr:x>0.99111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013093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mln. EUR</a:t>
          </a:r>
          <a:endParaRPr lang="en-GB" sz="105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114300</xdr:rowOff>
    </xdr:from>
    <xdr:to>
      <xdr:col>2</xdr:col>
      <xdr:colOff>111855</xdr:colOff>
      <xdr:row>17</xdr:row>
      <xdr:rowOff>84945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Microsoft/Windows/INetCache/IE/777GIT9C/2019+pavasaris+ERS+lenteles+ir+paveiksla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ja%20grafika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9/Isvada%20del%202020%20m.%20valdzios%20sektoriaus%20biudzeto%20projekto/02.%20I&#353;vad&#261;%20sudaran&#269;ios%20dalys/2019-2020%20m.%20Pajamos,%20i&#353;laidos/pajamos%20ir%20i&#353;laidos%20(&#382;iedin&#279;)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Packages/Microsoft.MicrosoftEdge_8wekyb3d8bbwe/TempState/Downloads/2019+pavasaris+ERS+lenteles+ir+paveikslai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ECKO~1\AppData\Local\Temp\Stabilumo%252b2019%252bprograma%252blenteles%252bir%252bpaveiksla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Packages/Microsoft.MicrosoftEdge_8wekyb3d8bbwe/TempState/Downloads/Stabilumo+2019+programa+lenteles+ir+paveikslai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%20Isvados%20ir%20ataskaitos\I&#353;vados%202019\Stabilumo%202019%20m.%20programos%20vertinimas\DSA\MAC%20DSA%20LT%202019_stabilumo%20program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9/Stabilumo%202019%20m.%20programos%20vertinimas/DSA/MAC%20DSA%20LT%202019_stabilumo%20program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Microsoft/Windows/INetCache/IE/VJZPKSFD/2019+rudens+ER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E3">
            <v>2012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pav."/>
      <sheetName val="2 pav."/>
      <sheetName val="3 pav."/>
      <sheetName val="4 pav."/>
      <sheetName val="2 priedas. 1 lent."/>
      <sheetName val="2 priedas. 2 lent."/>
      <sheetName val="2 priedas. 3 lent."/>
      <sheetName val="Lapas1"/>
    </sheetNames>
    <sheetDataSet>
      <sheetData sheetId="0"/>
      <sheetData sheetId="1"/>
      <sheetData sheetId="2">
        <row r="3">
          <cell r="L3" t="str">
            <v>Veiklos sąnaudos</v>
          </cell>
        </row>
        <row r="4">
          <cell r="L4">
            <v>-0.20000000000000018</v>
          </cell>
        </row>
        <row r="5">
          <cell r="L5">
            <v>-0.40000000000000036</v>
          </cell>
        </row>
        <row r="6">
          <cell r="L6">
            <v>-1.1999999999999993</v>
          </cell>
        </row>
        <row r="7">
          <cell r="L7">
            <v>-1.0999999999999996</v>
          </cell>
        </row>
        <row r="8">
          <cell r="L8">
            <v>-1</v>
          </cell>
        </row>
        <row r="9">
          <cell r="L9">
            <v>-0.90000000000000036</v>
          </cell>
        </row>
        <row r="10">
          <cell r="L10">
            <v>-0.90000000000000036</v>
          </cell>
        </row>
        <row r="11">
          <cell r="L11">
            <v>-0.90000000000000036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į išvadą"/>
      <sheetName val="išlaidos (2)"/>
      <sheetName val="pajamos (2)"/>
      <sheetName val="pajamos"/>
      <sheetName val="išlaidos"/>
      <sheetName val="2pajamos"/>
      <sheetName val="2išlaidos"/>
    </sheetNames>
    <sheetDataSet>
      <sheetData sheetId="0"/>
      <sheetData sheetId="1">
        <row r="5">
          <cell r="H5" t="str">
            <v>Kompensacija dirbantiesiems</v>
          </cell>
          <cell r="I5">
            <v>5092.536602586586</v>
          </cell>
        </row>
        <row r="6">
          <cell r="H6" t="str">
            <v>Kita socialinė parama pinigais ir įmokos už apdraustuosius</v>
          </cell>
          <cell r="I6">
            <v>2092.2061807702194</v>
          </cell>
        </row>
        <row r="7">
          <cell r="H7" t="str">
            <v>Prekės ir paslaugos</v>
          </cell>
          <cell r="I7">
            <v>2495.2707820069854</v>
          </cell>
        </row>
        <row r="8">
          <cell r="H8" t="str">
            <v>Kitos</v>
          </cell>
          <cell r="I8">
            <v>1379.3653333701932</v>
          </cell>
        </row>
        <row r="9">
          <cell r="H9" t="str">
            <v>Pensijų draudimas</v>
          </cell>
          <cell r="I9">
            <v>3439.8665018572301</v>
          </cell>
        </row>
        <row r="10">
          <cell r="H10" t="str">
            <v xml:space="preserve">Socialiniai pervedimai natūra </v>
          </cell>
          <cell r="I10">
            <v>838.23333041146566</v>
          </cell>
        </row>
        <row r="11">
          <cell r="H11" t="str">
            <v>Kapitalo išlaidos</v>
          </cell>
          <cell r="I11">
            <v>2036.5658335482776</v>
          </cell>
        </row>
        <row r="12">
          <cell r="H12" t="str">
            <v>Ligos ir motinystės (tėvystės) draudimas</v>
          </cell>
          <cell r="I12">
            <v>700.66629499999988</v>
          </cell>
        </row>
      </sheetData>
      <sheetData sheetId="2">
        <row r="2">
          <cell r="H2" t="str">
            <v>Pajamos iš viso</v>
          </cell>
          <cell r="I2">
            <v>18178.196532685946</v>
          </cell>
        </row>
        <row r="3">
          <cell r="H3" t="str">
            <v>Kiti gamybos mokesčiai (nekilnojamo turto, indėlių ir investicijų draudimo ir kt.) (0,6% BVP)</v>
          </cell>
          <cell r="I3">
            <v>307.57124838595752</v>
          </cell>
        </row>
        <row r="4">
          <cell r="H4" t="str">
            <v>PVM</v>
          </cell>
          <cell r="I4">
            <v>4052.3709950000002</v>
          </cell>
        </row>
        <row r="5">
          <cell r="H5" t="str">
            <v xml:space="preserve">Akcizai </v>
          </cell>
          <cell r="I5">
            <v>1612.4043999999999</v>
          </cell>
        </row>
        <row r="6">
          <cell r="H6" t="str">
            <v>Einamieji pajamų, turto ir kiti mokesčiai</v>
          </cell>
          <cell r="I6">
            <v>4555.3940555460995</v>
          </cell>
        </row>
        <row r="7">
          <cell r="H7" t="str">
            <v>Kitos (0,6% BVP)</v>
          </cell>
          <cell r="I7">
            <v>250.74331433846905</v>
          </cell>
        </row>
        <row r="8">
          <cell r="H8" t="str">
            <v>Gauta ES, EEE ir Norvegijos parama</v>
          </cell>
          <cell r="I8">
            <v>955.5</v>
          </cell>
        </row>
        <row r="9">
          <cell r="H9" t="str">
            <v>Grynosios socialinės įmokos</v>
          </cell>
          <cell r="I9">
            <v>5296.4610619613604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3 lentelė"/>
      <sheetName val="4 lentelė"/>
      <sheetName val="9 pav."/>
      <sheetName val="10 pav."/>
      <sheetName val="5 lentelė"/>
      <sheetName val="6 lentelė"/>
      <sheetName val="11 pav."/>
      <sheetName val="12 pav."/>
      <sheetName val="7 lentelė"/>
      <sheetName val="13 pav."/>
      <sheetName val="2 priedas. 1 lent."/>
      <sheetName val="3 priedas. 1 pav."/>
      <sheetName val="4 priedas. 1 pav."/>
      <sheetName val="4 priedas 2 pav."/>
      <sheetName val="5 priedas. 1 lent."/>
      <sheetName val="6 priedas. 1 lent."/>
      <sheetName val="7 priedas. 1 lent."/>
      <sheetName val="7 priedas. 2 lent."/>
      <sheetName val="7 priedas. 3 lent."/>
      <sheetName val="7 priedas. 4 lent."/>
      <sheetName val="8 priedas. 1 lent."/>
    </sheetNames>
    <sheetDataSet>
      <sheetData sheetId="0"/>
      <sheetData sheetId="1">
        <row r="3">
          <cell r="I3">
            <v>2012</v>
          </cell>
        </row>
      </sheetData>
      <sheetData sheetId="2">
        <row r="3">
          <cell r="I3">
            <v>2012</v>
          </cell>
        </row>
      </sheetData>
      <sheetData sheetId="3">
        <row r="3">
          <cell r="I3">
            <v>2012</v>
          </cell>
        </row>
      </sheetData>
      <sheetData sheetId="4">
        <row r="3">
          <cell r="I3">
            <v>2012</v>
          </cell>
        </row>
      </sheetData>
      <sheetData sheetId="5">
        <row r="3">
          <cell r="I3">
            <v>2012</v>
          </cell>
        </row>
      </sheetData>
      <sheetData sheetId="6">
        <row r="3">
          <cell r="I3">
            <v>2012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3 lentelė"/>
      <sheetName val="4 lentelė"/>
      <sheetName val="9 pav."/>
      <sheetName val="10 pav."/>
      <sheetName val="5 lentelė"/>
      <sheetName val="6 lentelė"/>
      <sheetName val="11 pav."/>
      <sheetName val="12 pav."/>
      <sheetName val="7 lentelė"/>
      <sheetName val="13 pav."/>
      <sheetName val="2 priedas. 1 lent."/>
      <sheetName val="3 priedas. 1 pav."/>
      <sheetName val="4 priedas. 1 pav."/>
      <sheetName val="4 priedas 2 pav."/>
      <sheetName val="5 priedas. 1 lent."/>
      <sheetName val="6 priedas. 1 lent."/>
      <sheetName val="7 priedas. 1 lent."/>
      <sheetName val="7 priedas. 2 lent."/>
      <sheetName val="7 priedas. 3 lent."/>
      <sheetName val="7 priedas. 4 lent."/>
      <sheetName val="8 priedas. 1 len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1F497D"/>
    </a:dk2>
    <a:lt2>
      <a:srgbClr val="F2F2F2"/>
    </a:lt2>
    <a:accent1>
      <a:srgbClr val="FF8C00"/>
    </a:accent1>
    <a:accent2>
      <a:srgbClr val="DAEA0C"/>
    </a:accent2>
    <a:accent3>
      <a:srgbClr val="2DD700"/>
    </a:accent3>
    <a:accent4>
      <a:srgbClr val="F5001D"/>
    </a:accent4>
    <a:accent5>
      <a:srgbClr val="4597E9"/>
    </a:accent5>
    <a:accent6>
      <a:srgbClr val="0772A1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1F497D"/>
    </a:dk2>
    <a:lt2>
      <a:srgbClr val="F2F2F2"/>
    </a:lt2>
    <a:accent1>
      <a:srgbClr val="FF8C00"/>
    </a:accent1>
    <a:accent2>
      <a:srgbClr val="DAEA0C"/>
    </a:accent2>
    <a:accent3>
      <a:srgbClr val="2DD700"/>
    </a:accent3>
    <a:accent4>
      <a:srgbClr val="F5001D"/>
    </a:accent4>
    <a:accent5>
      <a:srgbClr val="4597E9"/>
    </a:accent5>
    <a:accent6>
      <a:srgbClr val="0772A1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B1:E52"/>
  <sheetViews>
    <sheetView showGridLines="0" showRowColHeaders="0"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ColWidth="8.75" defaultRowHeight="14.25" x14ac:dyDescent="0.2"/>
  <cols>
    <col min="1" max="1" width="5" style="15" customWidth="1"/>
    <col min="2" max="2" width="115.625" style="15" customWidth="1"/>
    <col min="3" max="16384" width="8.75" style="15"/>
  </cols>
  <sheetData>
    <row r="1" spans="2:3" ht="109.9" customHeight="1" thickBot="1" x14ac:dyDescent="0.25">
      <c r="B1" s="20"/>
    </row>
    <row r="2" spans="2:3" x14ac:dyDescent="0.2">
      <c r="B2" s="21"/>
    </row>
    <row r="3" spans="2:3" ht="18" x14ac:dyDescent="0.25">
      <c r="B3" s="22" t="s">
        <v>142</v>
      </c>
    </row>
    <row r="4" spans="2:3" ht="9.6" customHeight="1" x14ac:dyDescent="0.25">
      <c r="B4" s="23"/>
    </row>
    <row r="5" spans="2:3" x14ac:dyDescent="0.2">
      <c r="B5" s="67" t="s">
        <v>330</v>
      </c>
    </row>
    <row r="6" spans="2:3" ht="9.6" customHeight="1" x14ac:dyDescent="0.2">
      <c r="B6" s="24"/>
    </row>
    <row r="7" spans="2:3" ht="17.45" customHeight="1" x14ac:dyDescent="0.25">
      <c r="B7" s="22" t="s">
        <v>5</v>
      </c>
    </row>
    <row r="8" spans="2:3" ht="9.6" customHeight="1" x14ac:dyDescent="0.2">
      <c r="B8" s="24"/>
    </row>
    <row r="9" spans="2:3" x14ac:dyDescent="0.2">
      <c r="B9" s="19" t="str">
        <f>+'1pr'!B3</f>
        <v>Ekonomika auga sparčiau nei potencialas, susiformavęs teigiamas produkcijos atotrūkis,</v>
      </c>
    </row>
    <row r="10" spans="2:3" x14ac:dyDescent="0.2">
      <c r="B10" s="19" t="str">
        <f>+'2pr'!B3</f>
        <v xml:space="preserve">tačiau yra rizika, kad iki šiol vyravusį teigiamą valdžios sektoriaus balansą pakeis neigiamas. </v>
      </c>
      <c r="C10" s="84"/>
    </row>
    <row r="11" spans="2:3" x14ac:dyDescent="0.2">
      <c r="B11" s="19" t="str">
        <f>+'3pr'!B3</f>
        <v>Valstybės biudžeto balansui* išliekant deficitiniam,</v>
      </c>
    </row>
    <row r="12" spans="2:3" x14ac:dyDescent="0.2">
      <c r="B12" s="19" t="str">
        <f>+'4pr'!B3</f>
        <v>nominali valdžios sektoriaus skola atitinkamai didėja.</v>
      </c>
    </row>
    <row r="13" spans="2:3" x14ac:dyDescent="0.2">
      <c r="B13" s="19" t="str">
        <f>+'5pr'!B3</f>
        <v>Perfinansuojant kriziniu laikotarpiu išleistas obligacijų emisijas naujomis, skolos valdymo išlaidos* visą laiką mažėja,</v>
      </c>
    </row>
    <row r="14" spans="2:3" x14ac:dyDescent="0.2">
      <c r="B14" s="19" t="str">
        <f>+'6pr'!B3</f>
        <v>todėl skolos ir BVP santykis išlieka stabilus.</v>
      </c>
    </row>
    <row r="15" spans="2:3" ht="9.6" customHeight="1" x14ac:dyDescent="0.2">
      <c r="B15" s="24"/>
    </row>
    <row r="16" spans="2:3" ht="18" x14ac:dyDescent="0.25">
      <c r="B16" s="22" t="s">
        <v>143</v>
      </c>
    </row>
    <row r="17" spans="2:2" ht="9.6" customHeight="1" x14ac:dyDescent="0.25">
      <c r="B17" s="25"/>
    </row>
    <row r="18" spans="2:2" x14ac:dyDescent="0.2">
      <c r="B18" s="19" t="str">
        <f>+'1 lentelė'!B3:G3</f>
        <v>1 lentelė. Ciklinė Lietuvos ekonomikos padėtis ir struktūrinis VS balansas, 2018–2019 m.</v>
      </c>
    </row>
    <row r="19" spans="2:2" ht="9.75" customHeight="1" x14ac:dyDescent="0.25">
      <c r="B19" s="296"/>
    </row>
    <row r="20" spans="2:2" ht="18" x14ac:dyDescent="0.25">
      <c r="B20" s="22" t="s">
        <v>144</v>
      </c>
    </row>
    <row r="21" spans="2:2" s="297" customFormat="1" ht="10.5" customHeight="1" x14ac:dyDescent="0.25">
      <c r="B21" s="26"/>
    </row>
    <row r="22" spans="2:2" x14ac:dyDescent="0.2">
      <c r="B22" s="19" t="str">
        <f>+'1 pav.'!B3</f>
        <v>1 pav.     2019 m. valstybės biudžeto pajamų plano kaupiamasis vykdymas</v>
      </c>
    </row>
    <row r="23" spans="2:2" x14ac:dyDescent="0.2">
      <c r="B23" s="19" t="str">
        <f>+'2 pav.'!B3</f>
        <v>2 pav.     Kaupiamasis VSDF pajamų plano vykdymas</v>
      </c>
    </row>
    <row r="24" spans="2:2" x14ac:dyDescent="0.2">
      <c r="B24" s="19" t="str">
        <f>+'3 pav.'!B3</f>
        <v>3 pav.     Kaupiamasis VSDF išlaidų plano vykdymas</v>
      </c>
    </row>
    <row r="25" spans="2:2" ht="14.25" customHeight="1" x14ac:dyDescent="0.2">
      <c r="B25" s="19" t="str">
        <f>+'4 pav.'!B3</f>
        <v>4 pav.     2020 m. valdžios sektoriaus pajamos ir išlaidos, mln. eurų</v>
      </c>
    </row>
    <row r="26" spans="2:2" ht="14.25" customHeight="1" x14ac:dyDescent="0.2">
      <c r="B26" s="19" t="str">
        <f>+'2 lentelė'!B3</f>
        <v>2 lentelė. VS pagrindinių rodiklių palyginimas</v>
      </c>
    </row>
    <row r="27" spans="2:2" ht="14.25" customHeight="1" x14ac:dyDescent="0.2">
      <c r="B27" s="19" t="str">
        <f>+'5 pav.'!B3</f>
        <v xml:space="preserve">5 pav.     Vyriausybės priemonių įtaka 2020 m. VS pajamoms ir išlaidoms, proc. BVP </v>
      </c>
    </row>
    <row r="28" spans="2:2" ht="14.25" customHeight="1" x14ac:dyDescent="0.2">
      <c r="B28" s="19" t="str">
        <f>+'6 pav.'!B3</f>
        <v>6 pav.      Lietuvos fiskalinės politikos kryptis 2007–2020 m.</v>
      </c>
    </row>
    <row r="29" spans="2:2" ht="14.25" customHeight="1" x14ac:dyDescent="0.2">
      <c r="B29" s="19" t="str">
        <f>+'7 pav.'!B3:D3</f>
        <v>7 pav.      Euro zonos agreguota fiskalinė padėtis, 2000–2020 m.</v>
      </c>
    </row>
    <row r="30" spans="2:2" ht="14.25" customHeight="1" x14ac:dyDescent="0.2">
      <c r="B30" s="19" t="str">
        <f>+'8 pav.'!B3</f>
        <v>8 pav.      Euro zonos valstybių narių VLT pagal 2019 m. Stabilumo programas</v>
      </c>
    </row>
    <row r="31" spans="2:2" ht="14.25" customHeight="1" x14ac:dyDescent="0.2">
      <c r="B31" s="19" t="str">
        <f>+'3 lentelė'!B3</f>
        <v>3 lentelė. Struktūrinio VS balanso rodiklio vertinimas*, proc. BVP, jei nenurodyta kitaip</v>
      </c>
    </row>
    <row r="32" spans="2:2" x14ac:dyDescent="0.2">
      <c r="B32" s="19" t="str">
        <f>+'4 lentelė'!B3</f>
        <v>4 lentelė. Fiskalinės drausmės taisyklių laikymasis 2020 metais</v>
      </c>
    </row>
    <row r="33" spans="2:2" x14ac:dyDescent="0.2">
      <c r="B33" s="19" t="str">
        <f>+'9 pav.'!B3</f>
        <v>9 pav.      VS balanso ir struktūrinio VS balanso rodiklių dinamika</v>
      </c>
    </row>
    <row r="34" spans="2:2" x14ac:dyDescent="0.2">
      <c r="B34" s="19" t="str">
        <f>+'10 pav.'!B3</f>
        <v xml:space="preserve">10 pav.    2019–2020 m. planuojamas skolinimosi ir finansavimo skolintomis lėšomis poreikiai </v>
      </c>
    </row>
    <row r="35" spans="2:2" x14ac:dyDescent="0.2">
      <c r="B35" s="19" t="str">
        <f>+'11 pav.'!B3</f>
        <v>11 pav.    VS skolos projekcijų pasikliautinieji intervalai</v>
      </c>
    </row>
    <row r="36" spans="2:2" x14ac:dyDescent="0.2">
      <c r="B36" s="19" t="str">
        <f>+'12 pav.'!B3</f>
        <v>12 pav.    Valstybės biudžeto* balansas ir finansiniai rezervai</v>
      </c>
    </row>
    <row r="37" spans="2:2" ht="9.75" customHeight="1" x14ac:dyDescent="0.2">
      <c r="B37" s="19"/>
    </row>
    <row r="38" spans="2:2" ht="18" x14ac:dyDescent="0.25">
      <c r="B38" s="22" t="s">
        <v>120</v>
      </c>
    </row>
    <row r="39" spans="2:2" ht="9.75" customHeight="1" x14ac:dyDescent="0.25">
      <c r="B39" s="26"/>
    </row>
    <row r="40" spans="2:2" x14ac:dyDescent="0.2">
      <c r="B40" s="19" t="str">
        <f>'2 priedas. 1 lent.'!B3</f>
        <v>2 priedas. 1 lentelė.   Perteklinio valdžios sektoriaus taisyklės sąlygos</v>
      </c>
    </row>
    <row r="41" spans="2:2" x14ac:dyDescent="0.2">
      <c r="B41" s="19" t="str">
        <f>'2 priedas. 2 lent.'!B3</f>
        <v>2 priedas. 2 lentelė.   VS išlaidų augimo ribojimo taisyklė</v>
      </c>
    </row>
    <row r="42" spans="2:2" x14ac:dyDescent="0.2">
      <c r="B42" s="19" t="str">
        <f>+'2 priedas. 3 lent.'!B3:I3</f>
        <v>2 priedas. 3 lentelė.   Aplinkybės, leidžiančios netaikyti išlaidų augimo ribojimo taisyklės, 2020 m.</v>
      </c>
    </row>
    <row r="43" spans="2:2" x14ac:dyDescent="0.2">
      <c r="B43" s="19" t="str">
        <f>+'2 priedas. 4 lent.'!B3:I3</f>
        <v>2 priedas. 4 lentelė.   Valdžios sektoriui priskiriamų biudžetų taisyklės, 2020 m.</v>
      </c>
    </row>
    <row r="44" spans="2:2" ht="15" customHeight="1" x14ac:dyDescent="0.2">
      <c r="B44" s="19" t="str">
        <f>+'3 priedas. 1 lent.'!B3</f>
        <v>3 priedas. 1 lentelė.   Valdžios sektoriaus 2018-2020 m. pajamos ir išlaidos pagal ESS 2010, mln. EUR</v>
      </c>
    </row>
    <row r="45" spans="2:2" ht="15" customHeight="1" x14ac:dyDescent="0.2">
      <c r="B45" s="19" t="str">
        <f>+'3 priedas. 2 lent.'!B3</f>
        <v>3 priedas. 2 lentelė.   Valdžios sektoriaus 2018-2020 m. pajamos ir išlaidos pagal ESS 2010, proc. BVP</v>
      </c>
    </row>
    <row r="46" spans="2:2" ht="15" customHeight="1" x14ac:dyDescent="0.2">
      <c r="B46" s="19" t="str">
        <f>+'3 priedas. 3 lent.'!B3</f>
        <v>3 priedas. 3 lentelė.   Fiskalinės institucijos 2019 m. pajamų ir išlaidų projekcijos, mln. eurų</v>
      </c>
    </row>
    <row r="47" spans="2:2" ht="14.25" customHeight="1" thickBot="1" x14ac:dyDescent="0.25">
      <c r="B47" s="62"/>
    </row>
    <row r="49" spans="2:5" x14ac:dyDescent="0.2">
      <c r="B49" s="2"/>
      <c r="C49" s="2"/>
      <c r="D49" s="2"/>
      <c r="E49" s="2"/>
    </row>
    <row r="50" spans="2:5" ht="27" x14ac:dyDescent="0.2">
      <c r="B50" s="11" t="s">
        <v>7</v>
      </c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B52" s="2"/>
      <c r="C52" s="2"/>
      <c r="D52" s="2"/>
      <c r="E52" s="2"/>
    </row>
  </sheetData>
  <hyperlinks>
    <hyperlink ref="B10" location="'2pr'!A1" display="'2pr'!A1"/>
    <hyperlink ref="B11" location="'3pr'!A1" display="…ir dėka gausesnių privačių ir ES paramos investicijų atsigavusio bendrojo pagrindinio kapitalo formavimosi"/>
    <hyperlink ref="B12" location="'4pr'!A1" display="Užimtųjų skaičius tikėtina mažės dėl nuolatinių gyventojų skaičiaus mažėjimo."/>
    <hyperlink ref="B13" location="'5pr'!A1" display="Tai sudarys galimybes derėtis dėl didesnio darbo užmokesčio…"/>
    <hyperlink ref="B14" location="'6pr'!A1" display="…kurio poveikį realiai ekonomikos plėtrai sušvelnins nuosaiki infliacija"/>
    <hyperlink ref="B18" location="'1 lentelė'!A1" display="'1 lentelė'!A1"/>
    <hyperlink ref="B22" location="'1 pav.'!A1" display="'1 pav.'!A1"/>
    <hyperlink ref="B24" location="'3 pav.'!A1" display="'3 pav.'!A1"/>
    <hyperlink ref="B25" location="'4 pav.'!A1" display="'4 pav.'!A1"/>
    <hyperlink ref="B26" location="'2 lentelė'!A1" display="'2 lentelė'!A1"/>
    <hyperlink ref="B27" location="'5 pav.'!A1" display="'5 pav.'!A1"/>
    <hyperlink ref="B28" location="'6 pav.'!A1" display="'6 pav.'!A1"/>
    <hyperlink ref="B34" location="'10 pav.'!A1" display="'10 pav.'!A1"/>
    <hyperlink ref="B31" location="'3 lentelė'!A1" display="'3 lentelė'!A1"/>
    <hyperlink ref="B32" location="'4 lentelė'!A1" display="'4 lentelė'!A1"/>
    <hyperlink ref="B33" location="'9 pav.'!A1" display="'9 pav.'!A1"/>
    <hyperlink ref="B35" location="'11 pav.'!A1" display="'11 pav.'!A1"/>
    <hyperlink ref="B36" location="'12 pav.'!A1" display="'12 pav.'!A1"/>
    <hyperlink ref="B45" location="'3 priedas. 2 lent.'!A1" display="'3 priedas. 2 lent.'!A1"/>
    <hyperlink ref="B46" location="'3 priedas. 3 lent.'!A1" display="'3 priedas. 3 lent.'!A1"/>
    <hyperlink ref="B9" location="'1pr'!A1" display="'1pr'!A1"/>
    <hyperlink ref="B23" location="'2 pav.'!A1" display="'2 pav.'!A1"/>
    <hyperlink ref="B29" location="'7 pav.'!A1" display="'7 pav.'!A1"/>
    <hyperlink ref="B30" location="'8 pav.'!A1" display="'8 pav.'!A1"/>
    <hyperlink ref="B40" location="'2 priedas. 1 lent.'!A1" display="'2 priedas. 1 lent.'!A1"/>
    <hyperlink ref="B41" location="'2 priedas. 2 lent.'!A1" display="'2 priedas. 2 lent.'!A1"/>
    <hyperlink ref="B42" location="'2 priedas. 3 lent.'!A1" display="'2 priedas. 3 lent.'!A1"/>
    <hyperlink ref="B43" location="'2 priedas. 4 lent.'!A1" display="'2 priedas. 4 lent.'!A1"/>
    <hyperlink ref="B44" location="'3 priedas. 1 lent.'!A1" display="'3 priedas. 1 lent.'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G21"/>
  <sheetViews>
    <sheetView showGridLines="0" showRowColHeaders="0" zoomScaleNormal="100" workbookViewId="0">
      <selection activeCell="L9" sqref="L9"/>
    </sheetView>
  </sheetViews>
  <sheetFormatPr defaultRowHeight="14.25" x14ac:dyDescent="0.2"/>
  <cols>
    <col min="1" max="1" width="9" style="61"/>
    <col min="2" max="2" width="28.25" style="61" customWidth="1"/>
    <col min="3" max="6" width="13.125" style="61" customWidth="1"/>
    <col min="7" max="7" width="10.625" style="61" customWidth="1"/>
    <col min="8" max="16384" width="9" style="61"/>
  </cols>
  <sheetData>
    <row r="1" spans="1:7" x14ac:dyDescent="0.2">
      <c r="A1" s="105" t="s">
        <v>0</v>
      </c>
      <c r="C1" s="105"/>
    </row>
    <row r="2" spans="1:7" ht="15" thickBot="1" x14ac:dyDescent="0.25"/>
    <row r="3" spans="1:7" ht="14.25" customHeight="1" x14ac:dyDescent="0.2">
      <c r="B3" s="360" t="s">
        <v>312</v>
      </c>
      <c r="C3" s="360"/>
      <c r="D3" s="360"/>
      <c r="E3" s="361"/>
      <c r="F3" s="361"/>
      <c r="G3" s="361"/>
    </row>
    <row r="5" spans="1:7" ht="33.75" customHeight="1" x14ac:dyDescent="0.2">
      <c r="B5" s="363" t="s">
        <v>3</v>
      </c>
      <c r="C5" s="365" t="s">
        <v>162</v>
      </c>
      <c r="D5" s="365"/>
      <c r="E5" s="365" t="s">
        <v>163</v>
      </c>
      <c r="F5" s="365"/>
      <c r="G5" s="366" t="s">
        <v>39</v>
      </c>
    </row>
    <row r="6" spans="1:7" ht="18.75" customHeight="1" x14ac:dyDescent="0.2">
      <c r="B6" s="364"/>
      <c r="C6" s="111">
        <v>2018</v>
      </c>
      <c r="D6" s="111">
        <v>2019</v>
      </c>
      <c r="E6" s="111">
        <v>2018</v>
      </c>
      <c r="F6" s="111">
        <v>2019</v>
      </c>
      <c r="G6" s="367"/>
    </row>
    <row r="7" spans="1:7" ht="30" customHeight="1" x14ac:dyDescent="0.2">
      <c r="B7" s="368" t="s">
        <v>156</v>
      </c>
      <c r="C7" s="112">
        <v>2.4</v>
      </c>
      <c r="D7" s="112">
        <v>1.5</v>
      </c>
      <c r="E7" s="112">
        <v>3.6</v>
      </c>
      <c r="F7" s="112">
        <v>3.5</v>
      </c>
      <c r="G7" s="112" t="s">
        <v>28</v>
      </c>
    </row>
    <row r="8" spans="1:7" x14ac:dyDescent="0.2">
      <c r="B8" s="357"/>
      <c r="C8" s="214">
        <v>2.2999999999999998</v>
      </c>
      <c r="D8" s="214">
        <v>2.2999999999999998</v>
      </c>
      <c r="E8" s="214">
        <v>2.8</v>
      </c>
      <c r="F8" s="214">
        <v>3.4</v>
      </c>
      <c r="G8" s="214" t="s">
        <v>27</v>
      </c>
    </row>
    <row r="9" spans="1:7" x14ac:dyDescent="0.2">
      <c r="B9" s="358" t="s">
        <v>47</v>
      </c>
      <c r="C9" s="113">
        <v>0.6</v>
      </c>
      <c r="D9" s="113">
        <v>0.4</v>
      </c>
      <c r="E9" s="113">
        <v>0.6</v>
      </c>
      <c r="F9" s="113">
        <v>0.1</v>
      </c>
      <c r="G9" s="113" t="s">
        <v>28</v>
      </c>
    </row>
    <row r="10" spans="1:7" x14ac:dyDescent="0.2">
      <c r="B10" s="358"/>
      <c r="C10" s="214">
        <v>0.4</v>
      </c>
      <c r="D10" s="214">
        <v>0.1</v>
      </c>
      <c r="E10" s="214">
        <v>0.6</v>
      </c>
      <c r="F10" s="439">
        <v>0</v>
      </c>
      <c r="G10" s="214" t="s">
        <v>27</v>
      </c>
    </row>
    <row r="11" spans="1:7" ht="14.25" customHeight="1" x14ac:dyDescent="0.2">
      <c r="B11" s="356" t="s">
        <v>157</v>
      </c>
      <c r="C11" s="113" t="s">
        <v>1</v>
      </c>
      <c r="D11" s="113" t="s">
        <v>60</v>
      </c>
      <c r="E11" s="113" t="s">
        <v>116</v>
      </c>
      <c r="F11" s="113" t="s">
        <v>118</v>
      </c>
      <c r="G11" s="113" t="s">
        <v>28</v>
      </c>
    </row>
    <row r="12" spans="1:7" x14ac:dyDescent="0.2">
      <c r="B12" s="357"/>
      <c r="C12" s="214" t="s">
        <v>11</v>
      </c>
      <c r="D12" s="214" t="s">
        <v>158</v>
      </c>
      <c r="E12" s="214" t="s">
        <v>11</v>
      </c>
      <c r="F12" s="214" t="s">
        <v>118</v>
      </c>
      <c r="G12" s="214" t="s">
        <v>27</v>
      </c>
    </row>
    <row r="13" spans="1:7" ht="28.5" x14ac:dyDescent="0.2">
      <c r="B13" s="114" t="s">
        <v>159</v>
      </c>
      <c r="C13" s="112">
        <v>0.5</v>
      </c>
      <c r="D13" s="112">
        <v>0.5</v>
      </c>
      <c r="E13" s="112">
        <v>0.5</v>
      </c>
      <c r="F13" s="112">
        <v>0.5</v>
      </c>
      <c r="G13" s="112" t="s">
        <v>42</v>
      </c>
    </row>
    <row r="14" spans="1:7" ht="41.25" customHeight="1" x14ac:dyDescent="0.2">
      <c r="B14" s="358" t="s">
        <v>160</v>
      </c>
      <c r="C14" s="113">
        <v>0.1</v>
      </c>
      <c r="D14" s="113">
        <v>0.2</v>
      </c>
      <c r="E14" s="113" t="s">
        <v>60</v>
      </c>
      <c r="F14" s="113" t="s">
        <v>158</v>
      </c>
      <c r="G14" s="113" t="s">
        <v>28</v>
      </c>
    </row>
    <row r="15" spans="1:7" x14ac:dyDescent="0.2">
      <c r="B15" s="359"/>
      <c r="C15" s="215" t="s">
        <v>161</v>
      </c>
      <c r="D15" s="215" t="s">
        <v>1</v>
      </c>
      <c r="E15" s="215">
        <v>0</v>
      </c>
      <c r="F15" s="215" t="s">
        <v>158</v>
      </c>
      <c r="G15" s="215" t="s">
        <v>27</v>
      </c>
    </row>
    <row r="17" spans="2:7" ht="15" thickBot="1" x14ac:dyDescent="0.25">
      <c r="B17" s="362" t="s">
        <v>48</v>
      </c>
      <c r="C17" s="362"/>
      <c r="D17" s="362"/>
      <c r="E17" s="362"/>
      <c r="F17" s="362"/>
      <c r="G17" s="362"/>
    </row>
    <row r="18" spans="2:7" ht="14.25" customHeight="1" x14ac:dyDescent="0.2"/>
    <row r="21" spans="2:7" ht="15" customHeight="1" x14ac:dyDescent="0.2"/>
  </sheetData>
  <mergeCells count="10">
    <mergeCell ref="B11:B12"/>
    <mergeCell ref="B14:B15"/>
    <mergeCell ref="B3:G3"/>
    <mergeCell ref="B17:G17"/>
    <mergeCell ref="B5:B6"/>
    <mergeCell ref="C5:D5"/>
    <mergeCell ref="E5:F5"/>
    <mergeCell ref="G5:G6"/>
    <mergeCell ref="B7:B8"/>
    <mergeCell ref="B9:B10"/>
  </mergeCells>
  <hyperlinks>
    <hyperlink ref="A1" location="Turinys!A1" display="↖ atgal į turinį"/>
    <hyperlink ref="A1:C1" location="Turinys!A37" display="↖ atgal į turinį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AF31"/>
  <sheetViews>
    <sheetView showGridLines="0" showRowColHeaders="0" zoomScaleNormal="100" workbookViewId="0">
      <selection activeCell="I20" sqref="I20"/>
    </sheetView>
  </sheetViews>
  <sheetFormatPr defaultRowHeight="12.75" x14ac:dyDescent="0.2"/>
  <cols>
    <col min="1" max="1" width="8.75" style="115" customWidth="1"/>
    <col min="2" max="2" width="79.25" style="115" customWidth="1"/>
    <col min="3" max="4" width="9" style="115"/>
    <col min="5" max="5" width="8.5" style="115" customWidth="1"/>
    <col min="6" max="6" width="8.25" style="115" customWidth="1"/>
    <col min="7" max="8" width="7.625" style="115" customWidth="1"/>
    <col min="9" max="9" width="8.375" style="115" customWidth="1"/>
    <col min="10" max="10" width="9.625" style="115" customWidth="1"/>
    <col min="11" max="11" width="8.625" style="115" customWidth="1"/>
    <col min="12" max="12" width="10.125" style="115" customWidth="1"/>
    <col min="13" max="13" width="10.25" style="115" customWidth="1"/>
    <col min="14" max="14" width="9" style="115"/>
    <col min="15" max="15" width="11.5" style="115" customWidth="1"/>
    <col min="16" max="16384" width="9" style="115"/>
  </cols>
  <sheetData>
    <row r="1" spans="1:32" ht="14.25" x14ac:dyDescent="0.2">
      <c r="A1" s="85" t="s">
        <v>0</v>
      </c>
    </row>
    <row r="2" spans="1:32" ht="13.5" thickBot="1" x14ac:dyDescent="0.25"/>
    <row r="3" spans="1:32" ht="15" x14ac:dyDescent="0.2">
      <c r="B3" s="31" t="s">
        <v>315</v>
      </c>
    </row>
    <row r="5" spans="1:32" ht="63.75" x14ac:dyDescent="0.2">
      <c r="D5" s="70"/>
      <c r="E5" s="118" t="s">
        <v>164</v>
      </c>
      <c r="F5" s="118" t="s">
        <v>43</v>
      </c>
      <c r="G5" s="118" t="s">
        <v>165</v>
      </c>
      <c r="H5" s="118" t="s">
        <v>166</v>
      </c>
      <c r="I5" s="118" t="s">
        <v>167</v>
      </c>
      <c r="J5" s="118" t="s">
        <v>168</v>
      </c>
      <c r="K5" s="118" t="s">
        <v>169</v>
      </c>
      <c r="L5" s="118" t="s">
        <v>170</v>
      </c>
      <c r="M5" s="118" t="s">
        <v>171</v>
      </c>
      <c r="N5" s="118" t="s">
        <v>172</v>
      </c>
      <c r="O5" s="119" t="s">
        <v>173</v>
      </c>
    </row>
    <row r="6" spans="1:32" x14ac:dyDescent="0.2">
      <c r="D6" s="74" t="s">
        <v>174</v>
      </c>
      <c r="E6" s="450">
        <v>3.9329999999999998</v>
      </c>
      <c r="F6" s="450">
        <v>0.72199999999999998</v>
      </c>
      <c r="G6" s="450">
        <v>0.39900000000000002</v>
      </c>
      <c r="H6" s="450">
        <v>3.4000000000000002E-2</v>
      </c>
      <c r="I6" s="450">
        <v>0.438</v>
      </c>
      <c r="J6" s="450">
        <v>0.01</v>
      </c>
      <c r="K6" s="450">
        <v>0.14299999999999999</v>
      </c>
      <c r="L6" s="450">
        <v>2.371</v>
      </c>
      <c r="M6" s="450">
        <v>-0.42399999999999999</v>
      </c>
      <c r="N6" s="450">
        <v>4.7E-2</v>
      </c>
      <c r="O6" s="451">
        <v>-0.99399999999999999</v>
      </c>
    </row>
    <row r="7" spans="1:32" x14ac:dyDescent="0.2">
      <c r="D7" s="74" t="s">
        <v>175</v>
      </c>
      <c r="E7" s="450">
        <v>34.155000000000001</v>
      </c>
      <c r="F7" s="450">
        <v>6.0819999999999999</v>
      </c>
      <c r="G7" s="450">
        <v>2.274</v>
      </c>
      <c r="H7" s="450">
        <v>-0.90700000000000003</v>
      </c>
      <c r="I7" s="450">
        <v>8.5410000000000004</v>
      </c>
      <c r="J7" s="450">
        <v>0.02</v>
      </c>
      <c r="K7" s="450">
        <v>5.1230000000000002</v>
      </c>
      <c r="L7" s="450">
        <v>4.5659999999999998</v>
      </c>
      <c r="M7" s="450">
        <v>8.8279999999999994</v>
      </c>
      <c r="N7" s="450">
        <v>-1.278</v>
      </c>
      <c r="O7" s="451">
        <v>-2.5249999999999999</v>
      </c>
    </row>
    <row r="8" spans="1:32" x14ac:dyDescent="0.2">
      <c r="D8" s="74" t="s">
        <v>176</v>
      </c>
      <c r="E8" s="450">
        <v>29.285</v>
      </c>
      <c r="F8" s="450">
        <v>6.4820000000000002</v>
      </c>
      <c r="G8" s="450">
        <v>3.5329999999999999</v>
      </c>
      <c r="H8" s="450">
        <v>1.5129999999999999</v>
      </c>
      <c r="I8" s="450">
        <v>0.71699999999999997</v>
      </c>
      <c r="J8" s="450">
        <v>3.5999999999999997E-2</v>
      </c>
      <c r="K8" s="450">
        <v>5.2709999999999999</v>
      </c>
      <c r="L8" s="450">
        <v>7.07</v>
      </c>
      <c r="M8" s="450">
        <v>3.625</v>
      </c>
      <c r="N8" s="450">
        <v>-0.249</v>
      </c>
      <c r="O8" s="451">
        <v>-3.605</v>
      </c>
    </row>
    <row r="9" spans="1:32" x14ac:dyDescent="0.2">
      <c r="D9" s="74" t="s">
        <v>177</v>
      </c>
      <c r="E9" s="450">
        <v>27.954000000000001</v>
      </c>
      <c r="F9" s="450">
        <v>14.125</v>
      </c>
      <c r="G9" s="450">
        <v>10.739000000000001</v>
      </c>
      <c r="H9" s="450">
        <v>3.12</v>
      </c>
      <c r="I9" s="450">
        <v>-42.234000000000002</v>
      </c>
      <c r="J9" s="450">
        <v>1.9930000000000001</v>
      </c>
      <c r="K9" s="450">
        <v>5.3920000000000003</v>
      </c>
      <c r="L9" s="450">
        <v>8.0980000000000008</v>
      </c>
      <c r="M9" s="450">
        <v>13.476000000000001</v>
      </c>
      <c r="N9" s="450">
        <v>-2.742</v>
      </c>
      <c r="O9" s="451">
        <v>-2.08</v>
      </c>
    </row>
    <row r="10" spans="1:32" x14ac:dyDescent="0.2">
      <c r="D10" s="74" t="s">
        <v>178</v>
      </c>
      <c r="E10" s="450">
        <v>64.263000000000005</v>
      </c>
      <c r="F10" s="450">
        <v>22.309000000000001</v>
      </c>
      <c r="G10" s="450">
        <v>14.382999999999999</v>
      </c>
      <c r="H10" s="450">
        <v>-3.246</v>
      </c>
      <c r="I10" s="450">
        <v>-7.2030000000000003</v>
      </c>
      <c r="J10" s="450">
        <v>-49.616999999999997</v>
      </c>
      <c r="K10" s="450">
        <v>5.48</v>
      </c>
      <c r="L10" s="450">
        <v>9.3480000000000008</v>
      </c>
      <c r="M10" s="450">
        <v>51.786000000000001</v>
      </c>
      <c r="N10" s="450">
        <v>-3.6219999999999999</v>
      </c>
      <c r="O10" s="451">
        <v>7.79</v>
      </c>
    </row>
    <row r="11" spans="1:32" x14ac:dyDescent="0.2">
      <c r="D11" s="74" t="s">
        <v>179</v>
      </c>
      <c r="E11" s="450">
        <v>92.123999999999995</v>
      </c>
      <c r="F11" s="450">
        <v>21.530999999999999</v>
      </c>
      <c r="G11" s="450">
        <v>28.26</v>
      </c>
      <c r="H11" s="450">
        <v>5.6660000000000004</v>
      </c>
      <c r="I11" s="450">
        <v>-18.789000000000001</v>
      </c>
      <c r="J11" s="450">
        <v>-23.236999999999998</v>
      </c>
      <c r="K11" s="450">
        <v>5.601</v>
      </c>
      <c r="L11" s="450">
        <v>10.294</v>
      </c>
      <c r="M11" s="450">
        <v>41.429000000000002</v>
      </c>
      <c r="N11" s="450">
        <v>-4.5490000000000004</v>
      </c>
      <c r="O11" s="451">
        <v>10.664</v>
      </c>
    </row>
    <row r="12" spans="1:32" x14ac:dyDescent="0.2">
      <c r="D12" s="74" t="s">
        <v>180</v>
      </c>
      <c r="E12" s="450">
        <v>88.533000000000001</v>
      </c>
      <c r="F12" s="450">
        <v>10.45</v>
      </c>
      <c r="G12" s="450">
        <v>44.423999999999999</v>
      </c>
      <c r="H12" s="450">
        <v>14.632</v>
      </c>
      <c r="I12" s="450">
        <v>-42.271000000000001</v>
      </c>
      <c r="J12" s="450">
        <v>-7.367</v>
      </c>
      <c r="K12" s="450">
        <v>5.7709999999999999</v>
      </c>
      <c r="L12" s="450">
        <v>10.933</v>
      </c>
      <c r="M12" s="450">
        <v>20.042000000000002</v>
      </c>
      <c r="N12" s="450">
        <v>-3.93</v>
      </c>
      <c r="O12" s="451">
        <v>14.654</v>
      </c>
      <c r="AF12" s="116"/>
    </row>
    <row r="13" spans="1:32" x14ac:dyDescent="0.2">
      <c r="D13" s="74" t="s">
        <v>181</v>
      </c>
      <c r="E13" s="450">
        <v>109.376</v>
      </c>
      <c r="F13" s="450">
        <v>-3.2410000000000001</v>
      </c>
      <c r="G13" s="450">
        <v>50.207999999999998</v>
      </c>
      <c r="H13" s="450">
        <v>9.4250000000000007</v>
      </c>
      <c r="I13" s="450">
        <v>-10.882999999999999</v>
      </c>
      <c r="J13" s="450">
        <v>-7.3040000000000003</v>
      </c>
      <c r="K13" s="450">
        <v>5.7859999999999996</v>
      </c>
      <c r="L13" s="450">
        <v>10.494999999999999</v>
      </c>
      <c r="M13" s="450">
        <v>19.422999999999998</v>
      </c>
      <c r="N13" s="450">
        <v>-4.3840000000000003</v>
      </c>
      <c r="O13" s="451">
        <v>14.205</v>
      </c>
    </row>
    <row r="14" spans="1:32" x14ac:dyDescent="0.2">
      <c r="D14" s="120" t="s">
        <v>182</v>
      </c>
      <c r="E14" s="452">
        <v>70.915000000000006</v>
      </c>
      <c r="F14" s="452">
        <v>-9.5229999999999997</v>
      </c>
      <c r="G14" s="452">
        <v>51.442999999999998</v>
      </c>
      <c r="H14" s="452">
        <v>19.533999999999999</v>
      </c>
      <c r="I14" s="452">
        <v>-38.255000000000003</v>
      </c>
      <c r="J14" s="452">
        <v>-7.2249999999999996</v>
      </c>
      <c r="K14" s="452">
        <v>-3.0920000000000001</v>
      </c>
      <c r="L14" s="452">
        <v>11.472</v>
      </c>
      <c r="M14" s="452">
        <v>7.5960000000000001</v>
      </c>
      <c r="N14" s="452">
        <v>-5.4409999999999998</v>
      </c>
      <c r="O14" s="453">
        <v>14.124000000000001</v>
      </c>
    </row>
    <row r="31" spans="2:2" ht="15" thickBot="1" x14ac:dyDescent="0.25">
      <c r="B31" s="32" t="s">
        <v>30</v>
      </c>
    </row>
  </sheetData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J20"/>
  <sheetViews>
    <sheetView showGridLines="0" showRowColHeaders="0" zoomScaleNormal="100" workbookViewId="0">
      <selection activeCell="F19" sqref="F19"/>
    </sheetView>
  </sheetViews>
  <sheetFormatPr defaultRowHeight="14.25" x14ac:dyDescent="0.2"/>
  <cols>
    <col min="1" max="1" width="9" style="61"/>
    <col min="2" max="2" width="81.625" style="61" customWidth="1"/>
    <col min="3" max="4" width="9" style="61"/>
    <col min="5" max="10" width="18" style="61" customWidth="1"/>
    <col min="11" max="16384" width="9" style="61"/>
  </cols>
  <sheetData>
    <row r="1" spans="1:10" x14ac:dyDescent="0.2">
      <c r="A1" s="85" t="s">
        <v>0</v>
      </c>
    </row>
    <row r="2" spans="1:10" ht="15" thickBot="1" x14ac:dyDescent="0.25"/>
    <row r="3" spans="1:10" ht="38.25" x14ac:dyDescent="0.2">
      <c r="B3" s="126" t="s">
        <v>319</v>
      </c>
      <c r="D3" s="70"/>
      <c r="E3" s="118" t="s">
        <v>183</v>
      </c>
      <c r="F3" s="118" t="s">
        <v>184</v>
      </c>
      <c r="G3" s="118" t="s">
        <v>185</v>
      </c>
      <c r="H3" s="118" t="s">
        <v>318</v>
      </c>
      <c r="I3" s="118" t="s">
        <v>317</v>
      </c>
      <c r="J3" s="119" t="s">
        <v>316</v>
      </c>
    </row>
    <row r="4" spans="1:10" x14ac:dyDescent="0.2">
      <c r="D4" s="74" t="s">
        <v>174</v>
      </c>
      <c r="E4" s="454">
        <v>367.6</v>
      </c>
      <c r="F4" s="454">
        <v>316.5</v>
      </c>
      <c r="G4" s="454">
        <v>51.100000000000023</v>
      </c>
      <c r="H4" s="454">
        <v>96.8</v>
      </c>
      <c r="I4" s="454">
        <v>-34.900000000000006</v>
      </c>
      <c r="J4" s="455">
        <v>0.39999999999999991</v>
      </c>
    </row>
    <row r="5" spans="1:10" x14ac:dyDescent="0.2">
      <c r="D5" s="74" t="s">
        <v>175</v>
      </c>
      <c r="E5" s="454">
        <v>747.7</v>
      </c>
      <c r="F5" s="454">
        <v>685.2</v>
      </c>
      <c r="G5" s="454">
        <v>62.5</v>
      </c>
      <c r="H5" s="454">
        <v>143.30000000000001</v>
      </c>
      <c r="I5" s="454">
        <v>-70.000000000000028</v>
      </c>
      <c r="J5" s="455">
        <v>0.89999999999999991</v>
      </c>
    </row>
    <row r="6" spans="1:10" x14ac:dyDescent="0.2">
      <c r="D6" s="74" t="s">
        <v>176</v>
      </c>
      <c r="E6" s="454">
        <v>1112.5999999999999</v>
      </c>
      <c r="F6" s="454">
        <v>1062.3000000000002</v>
      </c>
      <c r="G6" s="454">
        <v>50.299999999999727</v>
      </c>
      <c r="H6" s="454">
        <v>152.5</v>
      </c>
      <c r="I6" s="454">
        <v>-81.500000000000028</v>
      </c>
      <c r="J6" s="455">
        <v>-1.5</v>
      </c>
    </row>
    <row r="7" spans="1:10" x14ac:dyDescent="0.2">
      <c r="D7" s="74" t="s">
        <v>177</v>
      </c>
      <c r="E7" s="454">
        <v>1507.3999999999999</v>
      </c>
      <c r="F7" s="454">
        <v>1452.0000000000002</v>
      </c>
      <c r="G7" s="454">
        <v>55.399999999999636</v>
      </c>
      <c r="H7" s="454">
        <v>179.6</v>
      </c>
      <c r="I7" s="454">
        <v>-103.00000000000003</v>
      </c>
      <c r="J7" s="455">
        <v>6.3000000000000007</v>
      </c>
    </row>
    <row r="8" spans="1:10" x14ac:dyDescent="0.2">
      <c r="D8" s="74" t="s">
        <v>178</v>
      </c>
      <c r="E8" s="454">
        <v>1905.3999999999999</v>
      </c>
      <c r="F8" s="454">
        <v>1843.1000000000004</v>
      </c>
      <c r="G8" s="454">
        <v>62.2999999999995</v>
      </c>
      <c r="H8" s="454">
        <v>206.5</v>
      </c>
      <c r="I8" s="454">
        <v>-120.30000000000004</v>
      </c>
      <c r="J8" s="455">
        <v>8.2000000000000011</v>
      </c>
    </row>
    <row r="9" spans="1:10" x14ac:dyDescent="0.2">
      <c r="D9" s="74" t="s">
        <v>179</v>
      </c>
      <c r="E9" s="454">
        <v>2309.7999999999997</v>
      </c>
      <c r="F9" s="454">
        <v>2266.3000000000002</v>
      </c>
      <c r="G9" s="454">
        <v>43.499999999999545</v>
      </c>
      <c r="H9" s="454">
        <v>231.5</v>
      </c>
      <c r="I9" s="454">
        <v>-143.50000000000006</v>
      </c>
      <c r="J9" s="455">
        <v>5.7000000000000011</v>
      </c>
    </row>
    <row r="10" spans="1:10" x14ac:dyDescent="0.2">
      <c r="D10" s="74" t="s">
        <v>180</v>
      </c>
      <c r="E10" s="454">
        <v>2714.3999999999996</v>
      </c>
      <c r="F10" s="454">
        <v>2640.8</v>
      </c>
      <c r="G10" s="454">
        <v>73.599999999999454</v>
      </c>
      <c r="H10" s="454">
        <v>231.4</v>
      </c>
      <c r="I10" s="454">
        <v>-146.80000000000007</v>
      </c>
      <c r="J10" s="455">
        <v>6.2000000000000011</v>
      </c>
    </row>
    <row r="11" spans="1:10" x14ac:dyDescent="0.2">
      <c r="D11" s="74" t="s">
        <v>181</v>
      </c>
      <c r="E11" s="454">
        <v>3080.5999999999995</v>
      </c>
      <c r="F11" s="454">
        <v>3007.4</v>
      </c>
      <c r="G11" s="454">
        <v>73.199999999999363</v>
      </c>
      <c r="H11" s="454">
        <v>246</v>
      </c>
      <c r="I11" s="454">
        <v>-163.30000000000007</v>
      </c>
      <c r="J11" s="455">
        <v>5.6000000000000014</v>
      </c>
    </row>
    <row r="12" spans="1:10" x14ac:dyDescent="0.2">
      <c r="D12" s="120" t="s">
        <v>182</v>
      </c>
      <c r="E12" s="456">
        <v>3435.4999999999995</v>
      </c>
      <c r="F12" s="456">
        <v>3367.4</v>
      </c>
      <c r="G12" s="456">
        <v>68.099999999999497</v>
      </c>
      <c r="H12" s="456">
        <v>259</v>
      </c>
      <c r="I12" s="456">
        <v>-178.80000000000007</v>
      </c>
      <c r="J12" s="457">
        <v>5.6000000000000014</v>
      </c>
    </row>
    <row r="13" spans="1:10" x14ac:dyDescent="0.2">
      <c r="F13" s="30"/>
    </row>
    <row r="14" spans="1:10" x14ac:dyDescent="0.2">
      <c r="D14" s="121"/>
    </row>
    <row r="20" spans="2:2" ht="15" thickBot="1" x14ac:dyDescent="0.25">
      <c r="B20" s="32" t="s">
        <v>186</v>
      </c>
    </row>
  </sheetData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N19"/>
  <sheetViews>
    <sheetView showGridLines="0" showRowColHeaders="0" zoomScaleNormal="100" workbookViewId="0">
      <selection activeCell="E17" sqref="E17"/>
    </sheetView>
  </sheetViews>
  <sheetFormatPr defaultRowHeight="14.25" x14ac:dyDescent="0.2"/>
  <cols>
    <col min="1" max="1" width="7" style="61" customWidth="1"/>
    <col min="2" max="2" width="79.5" style="61" customWidth="1"/>
    <col min="3" max="4" width="9" style="61"/>
    <col min="5" max="5" width="14" style="61" customWidth="1"/>
    <col min="6" max="6" width="12.5" style="61" customWidth="1"/>
    <col min="7" max="7" width="12" style="61" customWidth="1"/>
    <col min="8" max="8" width="12.375" style="61" customWidth="1"/>
    <col min="9" max="9" width="16.875" style="61" customWidth="1"/>
    <col min="10" max="10" width="12.125" style="61" customWidth="1"/>
    <col min="11" max="11" width="0" style="61" hidden="1" customWidth="1"/>
    <col min="12" max="16384" width="9" style="61"/>
  </cols>
  <sheetData>
    <row r="1" spans="1:14" x14ac:dyDescent="0.2">
      <c r="A1" s="85" t="s">
        <v>0</v>
      </c>
    </row>
    <row r="2" spans="1:14" ht="15" thickBot="1" x14ac:dyDescent="0.25"/>
    <row r="3" spans="1:14" ht="51" x14ac:dyDescent="0.2">
      <c r="B3" s="126" t="s">
        <v>320</v>
      </c>
      <c r="D3" s="70"/>
      <c r="E3" s="118" t="s">
        <v>187</v>
      </c>
      <c r="F3" s="118" t="s">
        <v>188</v>
      </c>
      <c r="G3" s="118" t="s">
        <v>189</v>
      </c>
      <c r="H3" s="118" t="s">
        <v>190</v>
      </c>
      <c r="I3" s="118" t="s">
        <v>191</v>
      </c>
      <c r="J3" s="119" t="s">
        <v>49</v>
      </c>
      <c r="K3" s="122" t="s">
        <v>192</v>
      </c>
      <c r="L3" s="106"/>
      <c r="M3" s="106"/>
      <c r="N3" s="106"/>
    </row>
    <row r="4" spans="1:14" x14ac:dyDescent="0.2">
      <c r="D4" s="74" t="s">
        <v>174</v>
      </c>
      <c r="E4" s="454">
        <v>348.99999999999994</v>
      </c>
      <c r="F4" s="454">
        <v>343.9</v>
      </c>
      <c r="G4" s="454">
        <v>5.0999999999999659</v>
      </c>
      <c r="H4" s="454">
        <v>4.5</v>
      </c>
      <c r="I4" s="454">
        <v>-2.2999999999999972</v>
      </c>
      <c r="J4" s="455">
        <v>3.4999999999999982</v>
      </c>
      <c r="K4" s="123">
        <v>-0.20000000000000018</v>
      </c>
    </row>
    <row r="5" spans="1:14" x14ac:dyDescent="0.2">
      <c r="D5" s="74" t="s">
        <v>175</v>
      </c>
      <c r="E5" s="454">
        <v>732.59999999999991</v>
      </c>
      <c r="F5" s="454">
        <v>709.3</v>
      </c>
      <c r="G5" s="454">
        <v>23.299999999999955</v>
      </c>
      <c r="H5" s="454">
        <v>9.8000000000000114</v>
      </c>
      <c r="I5" s="454">
        <v>6.5000000000000142</v>
      </c>
      <c r="J5" s="455">
        <v>8.3999999999999986</v>
      </c>
      <c r="K5" s="123">
        <v>-0.40000000000000036</v>
      </c>
    </row>
    <row r="6" spans="1:14" x14ac:dyDescent="0.2">
      <c r="D6" s="74" t="s">
        <v>176</v>
      </c>
      <c r="E6" s="454">
        <v>1095.5999999999999</v>
      </c>
      <c r="F6" s="454">
        <v>1069.5999999999999</v>
      </c>
      <c r="G6" s="454">
        <v>26</v>
      </c>
      <c r="H6" s="454">
        <v>15.699999999999989</v>
      </c>
      <c r="I6" s="454">
        <v>3.1000000000000227</v>
      </c>
      <c r="J6" s="455">
        <v>11.6</v>
      </c>
      <c r="K6" s="123">
        <v>-1.1999999999999993</v>
      </c>
    </row>
    <row r="7" spans="1:14" x14ac:dyDescent="0.2">
      <c r="D7" s="74" t="s">
        <v>177</v>
      </c>
      <c r="E7" s="454">
        <v>1439.9</v>
      </c>
      <c r="F7" s="454">
        <v>1409</v>
      </c>
      <c r="G7" s="454">
        <v>30.900000000000091</v>
      </c>
      <c r="H7" s="454">
        <v>23.699999999999989</v>
      </c>
      <c r="I7" s="454">
        <v>-3.9999999999999787</v>
      </c>
      <c r="J7" s="455">
        <v>15.399999999999999</v>
      </c>
      <c r="K7" s="123">
        <v>-1.0999999999999996</v>
      </c>
    </row>
    <row r="8" spans="1:14" x14ac:dyDescent="0.2">
      <c r="D8" s="74" t="s">
        <v>178</v>
      </c>
      <c r="E8" s="454">
        <v>1782.2</v>
      </c>
      <c r="F8" s="454">
        <v>1740.8</v>
      </c>
      <c r="G8" s="454">
        <v>41.400000000000091</v>
      </c>
      <c r="H8" s="454">
        <v>30.399999999999977</v>
      </c>
      <c r="I8" s="454">
        <v>-4.2999999999999758</v>
      </c>
      <c r="J8" s="455">
        <v>19.399999999999999</v>
      </c>
      <c r="K8" s="123">
        <v>-1</v>
      </c>
    </row>
    <row r="9" spans="1:14" x14ac:dyDescent="0.2">
      <c r="D9" s="74" t="s">
        <v>179</v>
      </c>
      <c r="E9" s="454">
        <v>2128.1</v>
      </c>
      <c r="F9" s="454">
        <v>2074.8000000000002</v>
      </c>
      <c r="G9" s="454">
        <v>53.299999999999727</v>
      </c>
      <c r="H9" s="454">
        <v>43.099999999999966</v>
      </c>
      <c r="I9" s="454">
        <v>-5.2999999999999758</v>
      </c>
      <c r="J9" s="455">
        <v>20.7</v>
      </c>
      <c r="K9" s="123">
        <v>-0.90000000000000036</v>
      </c>
    </row>
    <row r="10" spans="1:14" x14ac:dyDescent="0.2">
      <c r="D10" s="74" t="s">
        <v>180</v>
      </c>
      <c r="E10" s="454">
        <v>2475.1</v>
      </c>
      <c r="F10" s="454">
        <v>2403.1000000000004</v>
      </c>
      <c r="G10" s="454">
        <v>71.999999999999545</v>
      </c>
      <c r="H10" s="454">
        <v>53.799999999999955</v>
      </c>
      <c r="I10" s="454">
        <v>-1.2999999999999758</v>
      </c>
      <c r="J10" s="455">
        <v>24.4</v>
      </c>
      <c r="K10" s="123">
        <v>-0.90000000000000036</v>
      </c>
    </row>
    <row r="11" spans="1:14" x14ac:dyDescent="0.2">
      <c r="D11" s="74" t="s">
        <v>181</v>
      </c>
      <c r="E11" s="454">
        <v>2814.4</v>
      </c>
      <c r="F11" s="454">
        <v>2733.3</v>
      </c>
      <c r="G11" s="454">
        <v>81.099999999999909</v>
      </c>
      <c r="H11" s="454">
        <v>60.799999999999955</v>
      </c>
      <c r="I11" s="454">
        <v>-3.4999999999999787</v>
      </c>
      <c r="J11" s="455">
        <v>28.6</v>
      </c>
      <c r="K11" s="124">
        <v>-0.90000000000000036</v>
      </c>
    </row>
    <row r="12" spans="1:14" x14ac:dyDescent="0.2">
      <c r="D12" s="120" t="s">
        <v>182</v>
      </c>
      <c r="E12" s="456">
        <v>3153.9</v>
      </c>
      <c r="F12" s="456">
        <v>3064.7000000000003</v>
      </c>
      <c r="G12" s="456">
        <v>89.199999999999818</v>
      </c>
      <c r="H12" s="456">
        <v>67.899999999999977</v>
      </c>
      <c r="I12" s="456">
        <v>-7.3999999999999773</v>
      </c>
      <c r="J12" s="457">
        <v>33.9</v>
      </c>
      <c r="K12" s="125">
        <v>-1.0000000000000009</v>
      </c>
    </row>
    <row r="14" spans="1:14" x14ac:dyDescent="0.2">
      <c r="D14" s="121"/>
    </row>
    <row r="17" spans="2:9" x14ac:dyDescent="0.2">
      <c r="I17" s="30"/>
    </row>
    <row r="18" spans="2:9" x14ac:dyDescent="0.2">
      <c r="I18" s="30"/>
    </row>
    <row r="19" spans="2:9" ht="15" thickBot="1" x14ac:dyDescent="0.25">
      <c r="B19" s="32" t="s">
        <v>186</v>
      </c>
    </row>
  </sheetData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15"/>
  <sheetViews>
    <sheetView showGridLines="0" showRowColHeaders="0" zoomScale="115" zoomScaleNormal="115" workbookViewId="0">
      <selection sqref="A1:B1"/>
    </sheetView>
  </sheetViews>
  <sheetFormatPr defaultRowHeight="14.25" x14ac:dyDescent="0.2"/>
  <cols>
    <col min="1" max="1" width="6.625" style="28" customWidth="1"/>
    <col min="2" max="2" width="16.125" style="28" customWidth="1"/>
    <col min="3" max="4" width="9.875" style="28" customWidth="1"/>
    <col min="5" max="16384" width="9" style="28"/>
  </cols>
  <sheetData>
    <row r="1" spans="1:9" x14ac:dyDescent="0.2">
      <c r="A1" s="355" t="s">
        <v>0</v>
      </c>
      <c r="B1" s="355"/>
      <c r="C1" s="27"/>
      <c r="D1" s="27"/>
    </row>
    <row r="2" spans="1:9" ht="15" thickBot="1" x14ac:dyDescent="0.25"/>
    <row r="3" spans="1:9" ht="14.25" customHeight="1" x14ac:dyDescent="0.2">
      <c r="B3" s="371" t="s">
        <v>313</v>
      </c>
      <c r="C3" s="372"/>
      <c r="D3" s="372"/>
      <c r="E3" s="372"/>
      <c r="F3" s="372"/>
      <c r="G3" s="372"/>
      <c r="H3" s="372"/>
      <c r="I3" s="372"/>
    </row>
    <row r="4" spans="1:9" x14ac:dyDescent="0.2">
      <c r="B4" s="29"/>
      <c r="C4" s="29"/>
      <c r="D4" s="29"/>
    </row>
    <row r="5" spans="1:9" x14ac:dyDescent="0.2">
      <c r="B5" s="373" t="s">
        <v>3</v>
      </c>
      <c r="C5" s="373"/>
      <c r="D5" s="376">
        <v>2019</v>
      </c>
      <c r="E5" s="373"/>
      <c r="F5" s="373"/>
      <c r="G5" s="369">
        <v>2020</v>
      </c>
      <c r="H5" s="370"/>
      <c r="I5" s="370"/>
    </row>
    <row r="6" spans="1:9" x14ac:dyDescent="0.2">
      <c r="B6" s="374"/>
      <c r="C6" s="374"/>
      <c r="D6" s="154" t="s">
        <v>28</v>
      </c>
      <c r="E6" s="136" t="s">
        <v>27</v>
      </c>
      <c r="F6" s="154" t="s">
        <v>44</v>
      </c>
      <c r="G6" s="154" t="s">
        <v>28</v>
      </c>
      <c r="H6" s="156" t="s">
        <v>27</v>
      </c>
      <c r="I6" s="136" t="s">
        <v>44</v>
      </c>
    </row>
    <row r="7" spans="1:9" x14ac:dyDescent="0.2">
      <c r="B7" s="375"/>
      <c r="C7" s="375"/>
      <c r="D7" s="155">
        <v>1</v>
      </c>
      <c r="E7" s="137">
        <v>2</v>
      </c>
      <c r="F7" s="155" t="s">
        <v>45</v>
      </c>
      <c r="G7" s="155">
        <v>4</v>
      </c>
      <c r="H7" s="157">
        <v>5</v>
      </c>
      <c r="I7" s="137" t="s">
        <v>46</v>
      </c>
    </row>
    <row r="8" spans="1:9" x14ac:dyDescent="0.2">
      <c r="B8" s="139" t="s">
        <v>204</v>
      </c>
      <c r="C8" s="131"/>
      <c r="D8" s="143">
        <v>17158.3</v>
      </c>
      <c r="E8" s="144">
        <v>16684.5</v>
      </c>
      <c r="F8" s="145" t="s">
        <v>206</v>
      </c>
      <c r="G8" s="143">
        <v>18651.5</v>
      </c>
      <c r="H8" s="144">
        <v>18152.8</v>
      </c>
      <c r="I8" s="145" t="s">
        <v>207</v>
      </c>
    </row>
    <row r="9" spans="1:9" x14ac:dyDescent="0.2">
      <c r="B9" s="140" t="s">
        <v>121</v>
      </c>
      <c r="C9" s="131" t="s">
        <v>205</v>
      </c>
      <c r="D9" s="148">
        <v>17109.900000000001</v>
      </c>
      <c r="E9" s="149">
        <v>16679.099999999999</v>
      </c>
      <c r="F9" s="150" t="s">
        <v>208</v>
      </c>
      <c r="G9" s="148">
        <v>18541.900000000001</v>
      </c>
      <c r="H9" s="149">
        <v>18260.3</v>
      </c>
      <c r="I9" s="150" t="s">
        <v>209</v>
      </c>
    </row>
    <row r="10" spans="1:9" x14ac:dyDescent="0.2">
      <c r="B10" s="141" t="s">
        <v>210</v>
      </c>
      <c r="C10" s="142"/>
      <c r="D10" s="151">
        <v>48.3</v>
      </c>
      <c r="E10" s="151">
        <v>5.4</v>
      </c>
      <c r="F10" s="151" t="s">
        <v>211</v>
      </c>
      <c r="G10" s="151">
        <v>109.5</v>
      </c>
      <c r="H10" s="151" t="s">
        <v>212</v>
      </c>
      <c r="I10" s="151" t="s">
        <v>213</v>
      </c>
    </row>
    <row r="11" spans="1:9" x14ac:dyDescent="0.2">
      <c r="B11" s="138" t="s">
        <v>204</v>
      </c>
      <c r="C11" s="131"/>
      <c r="D11" s="146">
        <v>35.5</v>
      </c>
      <c r="E11" s="147">
        <v>34.4</v>
      </c>
      <c r="F11" s="146" t="s">
        <v>214</v>
      </c>
      <c r="G11" s="146">
        <v>36.700000000000003</v>
      </c>
      <c r="H11" s="147">
        <v>35.6</v>
      </c>
      <c r="I11" s="146" t="s">
        <v>214</v>
      </c>
    </row>
    <row r="12" spans="1:9" x14ac:dyDescent="0.2">
      <c r="B12" s="138" t="s">
        <v>121</v>
      </c>
      <c r="C12" s="131" t="s">
        <v>122</v>
      </c>
      <c r="D12" s="152">
        <v>35.4</v>
      </c>
      <c r="E12" s="153">
        <v>34.4</v>
      </c>
      <c r="F12" s="152" t="s">
        <v>117</v>
      </c>
      <c r="G12" s="152">
        <v>36.5</v>
      </c>
      <c r="H12" s="153">
        <v>35.799999999999997</v>
      </c>
      <c r="I12" s="152" t="s">
        <v>40</v>
      </c>
    </row>
    <row r="13" spans="1:9" x14ac:dyDescent="0.2">
      <c r="B13" s="132" t="s">
        <v>210</v>
      </c>
      <c r="C13" s="133"/>
      <c r="D13" s="134">
        <v>0.1</v>
      </c>
      <c r="E13" s="436">
        <v>0</v>
      </c>
      <c r="F13" s="134" t="s">
        <v>4</v>
      </c>
      <c r="G13" s="134">
        <v>0.2</v>
      </c>
      <c r="H13" s="134" t="s">
        <v>41</v>
      </c>
      <c r="I13" s="134" t="s">
        <v>1</v>
      </c>
    </row>
    <row r="15" spans="1:9" ht="15" thickBot="1" x14ac:dyDescent="0.25">
      <c r="B15" s="158" t="s">
        <v>30</v>
      </c>
      <c r="C15" s="158"/>
      <c r="D15" s="158"/>
      <c r="E15" s="158"/>
      <c r="F15" s="158"/>
      <c r="G15" s="158"/>
      <c r="H15" s="158"/>
      <c r="I15" s="158"/>
    </row>
  </sheetData>
  <mergeCells count="5">
    <mergeCell ref="G5:I5"/>
    <mergeCell ref="B3:I3"/>
    <mergeCell ref="A1:B1"/>
    <mergeCell ref="B5:C7"/>
    <mergeCell ref="D5:F5"/>
  </mergeCells>
  <hyperlinks>
    <hyperlink ref="A1" location="Turinys!A1" display="↖ atgal į turinį"/>
    <hyperlink ref="A1:B1" location="Turinys!A37" display="↖ atgal į turinį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S22"/>
  <sheetViews>
    <sheetView showGridLines="0" showRowColHeaders="0" workbookViewId="0"/>
  </sheetViews>
  <sheetFormatPr defaultRowHeight="14.25" x14ac:dyDescent="0.2"/>
  <cols>
    <col min="1" max="14" width="9" style="61"/>
    <col min="15" max="15" width="3.375" style="61" customWidth="1"/>
    <col min="16" max="16" width="8.875" style="61" customWidth="1"/>
    <col min="17" max="17" width="75.625" style="61" bestFit="1" customWidth="1"/>
    <col min="18" max="18" width="11.625" style="61" bestFit="1" customWidth="1"/>
    <col min="19" max="19" width="9.125" style="61" bestFit="1" customWidth="1"/>
    <col min="20" max="16384" width="9" style="61"/>
  </cols>
  <sheetData>
    <row r="1" spans="1:19" x14ac:dyDescent="0.2">
      <c r="A1" s="85" t="s">
        <v>0</v>
      </c>
    </row>
    <row r="2" spans="1:19" ht="15" thickBot="1" x14ac:dyDescent="0.25">
      <c r="Q2" s="117"/>
      <c r="R2" s="118" t="s">
        <v>66</v>
      </c>
      <c r="S2" s="119" t="s">
        <v>122</v>
      </c>
    </row>
    <row r="3" spans="1:19" ht="15" x14ac:dyDescent="0.2">
      <c r="B3" s="377" t="s">
        <v>321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Q3" s="74" t="s">
        <v>67</v>
      </c>
      <c r="R3" s="127">
        <v>18178.196532685946</v>
      </c>
      <c r="S3" s="128">
        <v>35.621110104707135</v>
      </c>
    </row>
    <row r="4" spans="1:19" x14ac:dyDescent="0.2">
      <c r="Q4" s="74" t="s">
        <v>193</v>
      </c>
      <c r="R4" s="127">
        <v>307.57124838595752</v>
      </c>
      <c r="S4" s="128">
        <v>0.60270166427668137</v>
      </c>
    </row>
    <row r="5" spans="1:19" x14ac:dyDescent="0.2">
      <c r="Q5" s="74" t="s">
        <v>167</v>
      </c>
      <c r="R5" s="127">
        <v>4052.3709950000002</v>
      </c>
      <c r="S5" s="128">
        <v>7.9408291762311567</v>
      </c>
    </row>
    <row r="6" spans="1:19" x14ac:dyDescent="0.2">
      <c r="Q6" s="74" t="s">
        <v>194</v>
      </c>
      <c r="R6" s="127">
        <v>1612.4043999999999</v>
      </c>
      <c r="S6" s="128">
        <v>3.1595892674193542</v>
      </c>
    </row>
    <row r="7" spans="1:19" x14ac:dyDescent="0.2">
      <c r="Q7" s="74" t="s">
        <v>195</v>
      </c>
      <c r="R7" s="127">
        <v>4555.3940555460995</v>
      </c>
      <c r="S7" s="128">
        <v>8.9265287087838399</v>
      </c>
    </row>
    <row r="8" spans="1:19" x14ac:dyDescent="0.2">
      <c r="Q8" s="74" t="s">
        <v>196</v>
      </c>
      <c r="R8" s="127">
        <v>250.74331433846905</v>
      </c>
      <c r="S8" s="128">
        <v>0.59158420037654103</v>
      </c>
    </row>
    <row r="9" spans="1:19" x14ac:dyDescent="0.2">
      <c r="Q9" s="74" t="s">
        <v>197</v>
      </c>
      <c r="R9" s="127">
        <v>955.5</v>
      </c>
      <c r="S9" s="128">
        <v>1.8723513437566861</v>
      </c>
    </row>
    <row r="10" spans="1:19" x14ac:dyDescent="0.2">
      <c r="Q10" s="120" t="s">
        <v>15</v>
      </c>
      <c r="R10" s="129">
        <v>5296.4610619613604</v>
      </c>
      <c r="S10" s="130">
        <v>10.378687584006613</v>
      </c>
    </row>
    <row r="13" spans="1:19" x14ac:dyDescent="0.2">
      <c r="Q13" s="117"/>
      <c r="R13" s="118" t="s">
        <v>66</v>
      </c>
      <c r="S13" s="119" t="s">
        <v>122</v>
      </c>
    </row>
    <row r="14" spans="1:19" x14ac:dyDescent="0.2">
      <c r="Q14" s="74" t="s">
        <v>94</v>
      </c>
      <c r="R14" s="127">
        <v>18285.555859550957</v>
      </c>
      <c r="S14" s="128">
        <v>35.831486221840066</v>
      </c>
    </row>
    <row r="15" spans="1:19" x14ac:dyDescent="0.2">
      <c r="Q15" s="74" t="s">
        <v>17</v>
      </c>
      <c r="R15" s="127">
        <v>5092.536602586586</v>
      </c>
      <c r="S15" s="128">
        <v>9.9790871281874463</v>
      </c>
    </row>
    <row r="16" spans="1:19" x14ac:dyDescent="0.2">
      <c r="Q16" s="74" t="s">
        <v>198</v>
      </c>
      <c r="R16" s="127">
        <v>2092.2061807702194</v>
      </c>
      <c r="S16" s="128">
        <v>4.0997855091377966</v>
      </c>
    </row>
    <row r="17" spans="2:19" x14ac:dyDescent="0.2">
      <c r="Q17" s="74" t="s">
        <v>199</v>
      </c>
      <c r="R17" s="127">
        <v>2495.2707820069854</v>
      </c>
      <c r="S17" s="128">
        <v>4.8896113047907654</v>
      </c>
    </row>
    <row r="18" spans="2:19" x14ac:dyDescent="0.2">
      <c r="Q18" s="74" t="s">
        <v>200</v>
      </c>
      <c r="R18" s="127">
        <v>1379.3653333701932</v>
      </c>
      <c r="S18" s="128">
        <v>2.7029372427703535</v>
      </c>
    </row>
    <row r="19" spans="2:19" x14ac:dyDescent="0.2">
      <c r="Q19" s="74" t="s">
        <v>201</v>
      </c>
      <c r="R19" s="127">
        <v>3439.8665018572301</v>
      </c>
      <c r="S19" s="128">
        <v>6.7405951513301892</v>
      </c>
    </row>
    <row r="20" spans="2:19" x14ac:dyDescent="0.2">
      <c r="Q20" s="74" t="s">
        <v>106</v>
      </c>
      <c r="R20" s="127">
        <v>838.23333041146566</v>
      </c>
      <c r="S20" s="128">
        <v>1.6425612795160127</v>
      </c>
    </row>
    <row r="21" spans="2:19" ht="15" thickBot="1" x14ac:dyDescent="0.25">
      <c r="B21" s="379" t="s">
        <v>203</v>
      </c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Q21" s="74" t="s">
        <v>19</v>
      </c>
      <c r="R21" s="127">
        <v>2036.5658335482776</v>
      </c>
      <c r="S21" s="128">
        <v>3.9907553899456549</v>
      </c>
    </row>
    <row r="22" spans="2:19" x14ac:dyDescent="0.2">
      <c r="Q22" s="120" t="s">
        <v>202</v>
      </c>
      <c r="R22" s="129">
        <v>700.66629499999988</v>
      </c>
      <c r="S22" s="130">
        <v>1.3729916054089675</v>
      </c>
    </row>
  </sheetData>
  <mergeCells count="2">
    <mergeCell ref="B3:O3"/>
    <mergeCell ref="B21:N2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E44"/>
  <sheetViews>
    <sheetView showGridLines="0" showRowColHeaders="0" zoomScaleNormal="100" workbookViewId="0"/>
  </sheetViews>
  <sheetFormatPr defaultRowHeight="14.25" x14ac:dyDescent="0.2"/>
  <cols>
    <col min="1" max="1" width="9" style="13"/>
    <col min="2" max="2" width="99.625" style="13" customWidth="1"/>
    <col min="3" max="3" width="9" style="13"/>
    <col min="4" max="4" width="69.75" style="13" customWidth="1"/>
    <col min="5" max="5" width="13.375" style="13" customWidth="1"/>
    <col min="6" max="6" width="9" style="13"/>
    <col min="7" max="7" width="23.625" style="13" customWidth="1"/>
    <col min="8" max="16384" width="9" style="13"/>
  </cols>
  <sheetData>
    <row r="1" spans="1:5" x14ac:dyDescent="0.2">
      <c r="A1" s="110" t="s">
        <v>0</v>
      </c>
      <c r="B1" s="110"/>
    </row>
    <row r="2" spans="1:5" ht="15" thickBot="1" x14ac:dyDescent="0.25"/>
    <row r="3" spans="1:5" ht="15" x14ac:dyDescent="0.2">
      <c r="B3" s="159" t="s">
        <v>215</v>
      </c>
      <c r="D3" s="160"/>
      <c r="E3" s="161">
        <v>2020</v>
      </c>
    </row>
    <row r="4" spans="1:5" x14ac:dyDescent="0.2">
      <c r="D4" s="162" t="s">
        <v>284</v>
      </c>
      <c r="E4" s="440">
        <v>1.2253081036153772</v>
      </c>
    </row>
    <row r="5" spans="1:5" x14ac:dyDescent="0.2">
      <c r="D5" s="162" t="s">
        <v>285</v>
      </c>
      <c r="E5" s="440">
        <v>0.10895111236368921</v>
      </c>
    </row>
    <row r="6" spans="1:5" x14ac:dyDescent="0.2">
      <c r="D6" s="162" t="s">
        <v>286</v>
      </c>
      <c r="E6" s="440">
        <v>-0.22926762853510174</v>
      </c>
    </row>
    <row r="7" spans="1:5" x14ac:dyDescent="0.2">
      <c r="D7" s="162" t="s">
        <v>287</v>
      </c>
      <c r="E7" s="440">
        <v>5.5063421896037253E-2</v>
      </c>
    </row>
    <row r="8" spans="1:5" x14ac:dyDescent="0.2">
      <c r="D8" s="162" t="s">
        <v>288</v>
      </c>
      <c r="E8" s="440">
        <v>5.6827019038614965E-2</v>
      </c>
    </row>
    <row r="9" spans="1:5" x14ac:dyDescent="0.2">
      <c r="D9" s="162" t="s">
        <v>289</v>
      </c>
      <c r="E9" s="440">
        <v>6.2509720942476449E-2</v>
      </c>
    </row>
    <row r="10" spans="1:5" x14ac:dyDescent="0.2">
      <c r="D10" s="162" t="s">
        <v>290</v>
      </c>
      <c r="E10" s="440">
        <v>0.10228863426950693</v>
      </c>
    </row>
    <row r="11" spans="1:5" x14ac:dyDescent="0.2">
      <c r="D11" s="162" t="s">
        <v>291</v>
      </c>
      <c r="E11" s="440">
        <v>0.10522796284046979</v>
      </c>
    </row>
    <row r="12" spans="1:5" x14ac:dyDescent="0.2">
      <c r="D12" s="162" t="s">
        <v>292</v>
      </c>
      <c r="E12" s="440">
        <v>0.11169448569658803</v>
      </c>
    </row>
    <row r="13" spans="1:5" x14ac:dyDescent="0.2">
      <c r="D13" s="162" t="s">
        <v>293</v>
      </c>
      <c r="E13" s="440">
        <v>0.12991832283655766</v>
      </c>
    </row>
    <row r="14" spans="1:5" x14ac:dyDescent="0.2">
      <c r="D14" s="162" t="s">
        <v>295</v>
      </c>
      <c r="E14" s="440">
        <v>0.35565875708650402</v>
      </c>
    </row>
    <row r="15" spans="1:5" x14ac:dyDescent="0.2">
      <c r="D15" s="162" t="s">
        <v>294</v>
      </c>
      <c r="E15" s="440">
        <v>0.3664362951800344</v>
      </c>
    </row>
    <row r="16" spans="1:5" x14ac:dyDescent="0.2">
      <c r="D16" s="162" t="s">
        <v>296</v>
      </c>
      <c r="E16" s="440">
        <v>0.91334736461718746</v>
      </c>
    </row>
    <row r="17" spans="4:5" x14ac:dyDescent="0.2">
      <c r="D17" s="162" t="s">
        <v>285</v>
      </c>
      <c r="E17" s="440">
        <v>1.9909052187321707E-2</v>
      </c>
    </row>
    <row r="18" spans="4:5" x14ac:dyDescent="0.2">
      <c r="D18" s="162" t="s">
        <v>297</v>
      </c>
      <c r="E18" s="440">
        <v>3.3116435232848032E-2</v>
      </c>
    </row>
    <row r="19" spans="4:5" x14ac:dyDescent="0.2">
      <c r="D19" s="162" t="s">
        <v>298</v>
      </c>
      <c r="E19" s="440">
        <v>3.8407226660581155E-2</v>
      </c>
    </row>
    <row r="20" spans="4:5" x14ac:dyDescent="0.2">
      <c r="D20" s="162" t="s">
        <v>299</v>
      </c>
      <c r="E20" s="440">
        <v>3.9191047612837905E-2</v>
      </c>
    </row>
    <row r="21" spans="4:5" x14ac:dyDescent="0.2">
      <c r="D21" s="162" t="s">
        <v>300</v>
      </c>
      <c r="E21" s="440">
        <v>0.17616375901970641</v>
      </c>
    </row>
    <row r="22" spans="4:5" x14ac:dyDescent="0.2">
      <c r="D22" s="162" t="s">
        <v>301</v>
      </c>
      <c r="E22" s="440">
        <v>0.29205168681086807</v>
      </c>
    </row>
    <row r="23" spans="4:5" x14ac:dyDescent="0.2">
      <c r="D23" s="163" t="s">
        <v>302</v>
      </c>
      <c r="E23" s="441">
        <v>0.31450815709302415</v>
      </c>
    </row>
    <row r="35" spans="2:4" ht="76.5" x14ac:dyDescent="0.2">
      <c r="B35" s="325" t="s">
        <v>311</v>
      </c>
      <c r="D35" s="164"/>
    </row>
    <row r="36" spans="2:4" x14ac:dyDescent="0.2">
      <c r="D36" s="164"/>
    </row>
    <row r="37" spans="2:4" ht="15" thickBot="1" x14ac:dyDescent="0.25">
      <c r="B37" s="165" t="s">
        <v>152</v>
      </c>
      <c r="D37" s="164"/>
    </row>
    <row r="38" spans="2:4" x14ac:dyDescent="0.2">
      <c r="D38" s="164"/>
    </row>
    <row r="39" spans="2:4" x14ac:dyDescent="0.2">
      <c r="D39" s="164"/>
    </row>
    <row r="40" spans="2:4" x14ac:dyDescent="0.2">
      <c r="D40" s="164"/>
    </row>
    <row r="41" spans="2:4" x14ac:dyDescent="0.2">
      <c r="D41" s="164"/>
    </row>
    <row r="42" spans="2:4" x14ac:dyDescent="0.2">
      <c r="D42" s="164"/>
    </row>
    <row r="43" spans="2:4" x14ac:dyDescent="0.2">
      <c r="D43" s="164"/>
    </row>
    <row r="44" spans="2:4" x14ac:dyDescent="0.2">
      <c r="D44" s="164"/>
    </row>
  </sheetData>
  <hyperlinks>
    <hyperlink ref="A1" location="Turinys!A1" display="↖ atgal į turinį"/>
    <hyperlink ref="A1:B1" location="Turinys!A3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AB28"/>
  <sheetViews>
    <sheetView showGridLines="0" showRowColHeaders="0" zoomScaleNormal="100" workbookViewId="0">
      <selection sqref="A1:B1"/>
    </sheetView>
  </sheetViews>
  <sheetFormatPr defaultColWidth="8.75" defaultRowHeight="14.25" x14ac:dyDescent="0.2"/>
  <cols>
    <col min="1" max="1" width="6.625" style="172" customWidth="1"/>
    <col min="2" max="13" width="8.75" style="172"/>
    <col min="14" max="14" width="30.125" style="172" customWidth="1"/>
    <col min="15" max="26" width="4.875" style="172" customWidth="1"/>
    <col min="27" max="28" width="6.125" style="172" customWidth="1"/>
    <col min="29" max="16384" width="8.75" style="172"/>
  </cols>
  <sheetData>
    <row r="1" spans="1:28" s="166" customFormat="1" x14ac:dyDescent="0.2">
      <c r="A1" s="381" t="s">
        <v>0</v>
      </c>
      <c r="B1" s="381"/>
      <c r="C1" s="61"/>
      <c r="D1" s="61"/>
      <c r="E1" s="61"/>
      <c r="F1" s="61"/>
      <c r="G1" s="61"/>
    </row>
    <row r="2" spans="1:28" s="167" customFormat="1" ht="15" thickBot="1" x14ac:dyDescent="0.25">
      <c r="A2" s="107"/>
      <c r="B2" s="107"/>
      <c r="C2" s="61"/>
      <c r="D2" s="61"/>
      <c r="E2" s="61"/>
      <c r="F2" s="61"/>
      <c r="G2" s="61"/>
    </row>
    <row r="3" spans="1:28" s="168" customFormat="1" ht="15" x14ac:dyDescent="0.25">
      <c r="A3" s="14"/>
      <c r="B3" s="384" t="s">
        <v>314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N3" s="169"/>
      <c r="O3" s="170">
        <v>2007</v>
      </c>
      <c r="P3" s="170">
        <v>2008</v>
      </c>
      <c r="Q3" s="170">
        <v>2009</v>
      </c>
      <c r="R3" s="170">
        <v>2010</v>
      </c>
      <c r="S3" s="170">
        <v>2011</v>
      </c>
      <c r="T3" s="170">
        <v>2012</v>
      </c>
      <c r="U3" s="170">
        <v>2013</v>
      </c>
      <c r="V3" s="170">
        <v>2014</v>
      </c>
      <c r="W3" s="170">
        <v>2015</v>
      </c>
      <c r="X3" s="170">
        <v>2016</v>
      </c>
      <c r="Y3" s="170">
        <v>2017</v>
      </c>
      <c r="Z3" s="170">
        <v>2018</v>
      </c>
      <c r="AA3" s="170" t="s">
        <v>216</v>
      </c>
      <c r="AB3" s="171" t="s">
        <v>2</v>
      </c>
    </row>
    <row r="4" spans="1:28" x14ac:dyDescent="0.2">
      <c r="N4" s="173" t="s">
        <v>50</v>
      </c>
      <c r="O4" s="174">
        <v>12.946154649274501</v>
      </c>
      <c r="P4" s="174">
        <v>11.0429156627431</v>
      </c>
      <c r="Q4" s="174">
        <v>-7.9642515866658403</v>
      </c>
      <c r="R4" s="174">
        <v>-8.0836772763782694</v>
      </c>
      <c r="S4" s="174">
        <v>-4.7242945538490302</v>
      </c>
      <c r="T4" s="174">
        <v>-2.7973887848414702</v>
      </c>
      <c r="U4" s="174">
        <v>-1.1787520238445981</v>
      </c>
      <c r="V4" s="174">
        <v>0.23962993149002632</v>
      </c>
      <c r="W4" s="174">
        <v>6.1241592143734813E-2</v>
      </c>
      <c r="X4" s="174">
        <v>0.28339293156440792</v>
      </c>
      <c r="Y4" s="174">
        <v>1.9583368264606493</v>
      </c>
      <c r="Z4" s="174">
        <v>2.769406078584824</v>
      </c>
      <c r="AA4" s="174">
        <v>3.4473067414525493</v>
      </c>
      <c r="AB4" s="175">
        <v>2.7273081562109613</v>
      </c>
    </row>
    <row r="5" spans="1:28" x14ac:dyDescent="0.2">
      <c r="N5" s="176" t="s">
        <v>217</v>
      </c>
      <c r="O5" s="177">
        <v>-2.2488142093145975</v>
      </c>
      <c r="P5" s="177">
        <v>-2.585707163122934</v>
      </c>
      <c r="Q5" s="177">
        <v>2.443501885253192</v>
      </c>
      <c r="R5" s="177">
        <v>2.7109813228106487</v>
      </c>
      <c r="S5" s="177">
        <v>0.61630496670275026</v>
      </c>
      <c r="T5" s="177">
        <v>0.97788908219724657</v>
      </c>
      <c r="U5" s="177">
        <v>1.1175907183729308</v>
      </c>
      <c r="V5" s="177">
        <v>7.1839087666581314E-2</v>
      </c>
      <c r="W5" s="177">
        <v>0.37187593388562834</v>
      </c>
      <c r="X5" s="177">
        <v>0.28498953124429405</v>
      </c>
      <c r="Y5" s="177">
        <v>-0.50104834575982982</v>
      </c>
      <c r="Z5" s="177">
        <v>-0.36605405441358019</v>
      </c>
      <c r="AA5" s="177">
        <v>-1.0934611227499937</v>
      </c>
      <c r="AB5" s="178">
        <v>-0.12192801180845581</v>
      </c>
    </row>
    <row r="6" spans="1:28" x14ac:dyDescent="0.2">
      <c r="N6" s="167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67"/>
    </row>
    <row r="7" spans="1:28" ht="15" x14ac:dyDescent="0.25">
      <c r="N7" s="180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68"/>
    </row>
    <row r="9" spans="1:28" x14ac:dyDescent="0.2"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</row>
    <row r="11" spans="1:28" x14ac:dyDescent="0.2"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</row>
    <row r="12" spans="1:28" x14ac:dyDescent="0.2"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</row>
    <row r="13" spans="1:28" ht="16.5" x14ac:dyDescent="0.3"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28" ht="16.5" x14ac:dyDescent="0.3">
      <c r="C14" s="184"/>
      <c r="D14" s="184"/>
      <c r="E14" s="184"/>
      <c r="F14" s="184"/>
      <c r="G14" s="184"/>
      <c r="H14" s="184"/>
      <c r="I14" s="184"/>
      <c r="J14" s="184"/>
      <c r="K14" s="184"/>
      <c r="L14" s="184"/>
    </row>
    <row r="15" spans="1:28" ht="16.5" x14ac:dyDescent="0.3"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28" ht="16.5" x14ac:dyDescent="0.3">
      <c r="C16" s="184"/>
      <c r="D16" s="184"/>
      <c r="E16" s="184"/>
      <c r="F16" s="184"/>
      <c r="G16" s="184"/>
      <c r="H16" s="184"/>
      <c r="I16" s="184"/>
      <c r="J16" s="184"/>
      <c r="K16" s="184"/>
      <c r="L16" s="184"/>
    </row>
    <row r="17" spans="2:12" ht="16.5" x14ac:dyDescent="0.3"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9" spans="2:12" x14ac:dyDescent="0.2">
      <c r="C19" s="51"/>
    </row>
    <row r="22" spans="2:12" x14ac:dyDescent="0.2">
      <c r="B22" s="52"/>
    </row>
    <row r="28" spans="2:12" ht="15" thickBot="1" x14ac:dyDescent="0.25">
      <c r="B28" s="382" t="s">
        <v>30</v>
      </c>
      <c r="C28" s="382"/>
      <c r="D28" s="382"/>
      <c r="E28" s="383"/>
      <c r="F28" s="383"/>
      <c r="G28" s="383"/>
      <c r="H28" s="383"/>
      <c r="I28" s="383"/>
      <c r="J28" s="383"/>
      <c r="K28" s="383"/>
      <c r="L28" s="383"/>
    </row>
  </sheetData>
  <mergeCells count="3">
    <mergeCell ref="A1:B1"/>
    <mergeCell ref="B28:L28"/>
    <mergeCell ref="B3:L3"/>
  </mergeCells>
  <hyperlinks>
    <hyperlink ref="A1:B1" location="Turinys!A3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I64"/>
  <sheetViews>
    <sheetView showGridLines="0" showRowColHeaders="0" zoomScaleNormal="100" workbookViewId="0">
      <selection activeCell="L30" sqref="L30"/>
    </sheetView>
  </sheetViews>
  <sheetFormatPr defaultColWidth="8.75" defaultRowHeight="14.25" x14ac:dyDescent="0.2"/>
  <cols>
    <col min="1" max="1" width="6.625" style="186" customWidth="1"/>
    <col min="2" max="2" width="10.25" style="186" customWidth="1"/>
    <col min="3" max="4" width="9" style="186" customWidth="1"/>
    <col min="5" max="6" width="10.625" style="186" customWidth="1"/>
    <col min="7" max="10" width="8.75" style="186"/>
    <col min="11" max="11" width="7.625" style="186" customWidth="1"/>
    <col min="12" max="13" width="15.875" style="186" customWidth="1"/>
    <col min="14" max="16384" width="8.75" style="186"/>
  </cols>
  <sheetData>
    <row r="1" spans="1:35" x14ac:dyDescent="0.2">
      <c r="A1" s="381" t="s">
        <v>0</v>
      </c>
      <c r="B1" s="381"/>
      <c r="C1" s="61"/>
      <c r="D1" s="185"/>
      <c r="E1" s="185"/>
      <c r="F1" s="185"/>
      <c r="L1" s="187"/>
      <c r="X1" s="185"/>
      <c r="Y1" s="188"/>
    </row>
    <row r="2" spans="1:35" ht="15" thickBot="1" x14ac:dyDescent="0.25">
      <c r="A2" s="189"/>
      <c r="L2" s="187"/>
      <c r="M2" s="187"/>
      <c r="N2" s="187"/>
      <c r="O2" s="187"/>
      <c r="P2" s="187"/>
      <c r="Q2" s="187"/>
      <c r="R2" s="187"/>
      <c r="S2" s="187"/>
      <c r="T2" s="187"/>
    </row>
    <row r="3" spans="1:35" ht="15" customHeight="1" x14ac:dyDescent="0.25">
      <c r="B3" s="384" t="s">
        <v>322</v>
      </c>
      <c r="C3" s="385"/>
      <c r="D3" s="385"/>
      <c r="E3" s="385"/>
      <c r="F3" s="385"/>
      <c r="G3" s="385"/>
      <c r="H3" s="385"/>
      <c r="I3" s="385"/>
      <c r="J3" s="190"/>
      <c r="K3" s="388"/>
      <c r="L3" s="390" t="s">
        <v>50</v>
      </c>
      <c r="M3" s="392" t="s">
        <v>51</v>
      </c>
    </row>
    <row r="4" spans="1:35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389"/>
      <c r="L4" s="391"/>
      <c r="M4" s="393"/>
      <c r="N4" s="190"/>
      <c r="O4" s="190"/>
      <c r="P4" s="190"/>
      <c r="Q4" s="190"/>
      <c r="R4" s="190"/>
      <c r="S4" s="190"/>
      <c r="T4" s="190"/>
    </row>
    <row r="5" spans="1:35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1">
        <v>2000</v>
      </c>
      <c r="L5" s="174">
        <v>1.2969999999999999</v>
      </c>
      <c r="M5" s="175">
        <v>-1.7019999999999995</v>
      </c>
      <c r="N5" s="190"/>
      <c r="O5" s="190"/>
      <c r="P5" s="190"/>
      <c r="Q5" s="190"/>
      <c r="R5" s="190"/>
      <c r="S5" s="190"/>
      <c r="T5" s="190"/>
    </row>
    <row r="6" spans="1:35" s="193" customFormat="1" x14ac:dyDescent="0.2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1">
        <v>2001</v>
      </c>
      <c r="L6" s="174">
        <v>1.345</v>
      </c>
      <c r="M6" s="175">
        <v>7.8999999999999293E-2</v>
      </c>
      <c r="N6" s="190"/>
      <c r="O6" s="190"/>
      <c r="P6" s="190"/>
      <c r="Q6" s="190"/>
      <c r="R6" s="190"/>
      <c r="S6" s="190"/>
      <c r="T6" s="190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</row>
    <row r="7" spans="1:35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1">
        <v>2002</v>
      </c>
      <c r="L7" s="174">
        <v>0.41499999999999998</v>
      </c>
      <c r="M7" s="175">
        <v>-0.52199999999999935</v>
      </c>
      <c r="N7" s="190"/>
      <c r="O7" s="190"/>
      <c r="P7" s="190"/>
      <c r="Q7" s="190"/>
      <c r="R7" s="190"/>
      <c r="S7" s="190"/>
      <c r="T7" s="190"/>
    </row>
    <row r="8" spans="1:3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1">
        <v>2003</v>
      </c>
      <c r="L8" s="174">
        <v>-0.626</v>
      </c>
      <c r="M8" s="175">
        <v>-7.7999999999999847E-2</v>
      </c>
      <c r="N8" s="190"/>
      <c r="O8" s="190"/>
      <c r="P8" s="190"/>
      <c r="Q8" s="190"/>
      <c r="R8" s="190"/>
      <c r="S8" s="190"/>
      <c r="T8" s="190"/>
    </row>
    <row r="9" spans="1:35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1">
        <v>2004</v>
      </c>
      <c r="L9" s="174">
        <v>-0.13200000000000001</v>
      </c>
      <c r="M9" s="175">
        <v>-0.21400000000000041</v>
      </c>
      <c r="N9" s="190"/>
      <c r="O9" s="190"/>
      <c r="P9" s="190"/>
      <c r="Q9" s="190"/>
      <c r="R9" s="190"/>
      <c r="S9" s="190"/>
      <c r="T9" s="190"/>
    </row>
    <row r="10" spans="1:35" x14ac:dyDescent="0.2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1">
        <v>2005</v>
      </c>
      <c r="L10" s="174">
        <v>-0.11</v>
      </c>
      <c r="M10" s="175">
        <v>0.25300000000000056</v>
      </c>
      <c r="N10" s="190"/>
      <c r="O10" s="190"/>
      <c r="P10" s="190"/>
      <c r="Q10" s="190"/>
      <c r="R10" s="190"/>
      <c r="S10" s="190"/>
      <c r="T10" s="190"/>
    </row>
    <row r="11" spans="1:35" x14ac:dyDescent="0.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1">
        <v>2006</v>
      </c>
      <c r="L11" s="174">
        <v>1.4350000000000001</v>
      </c>
      <c r="M11" s="175">
        <v>0.27099999999999991</v>
      </c>
      <c r="N11" s="190"/>
      <c r="O11" s="190"/>
      <c r="P11" s="190"/>
      <c r="Q11" s="190"/>
      <c r="R11" s="190"/>
      <c r="S11" s="190"/>
      <c r="T11" s="190"/>
    </row>
    <row r="12" spans="1:35" x14ac:dyDescent="0.2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1">
        <v>2007</v>
      </c>
      <c r="L12" s="174">
        <v>2.988</v>
      </c>
      <c r="M12" s="175">
        <v>-9.0000000000003411E-3</v>
      </c>
      <c r="N12" s="190"/>
      <c r="O12" s="190"/>
      <c r="P12" s="190"/>
      <c r="Q12" s="190"/>
      <c r="R12" s="190"/>
      <c r="S12" s="190"/>
      <c r="T12" s="190"/>
    </row>
    <row r="13" spans="1:35" x14ac:dyDescent="0.2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1">
        <v>2008</v>
      </c>
      <c r="L13" s="174">
        <v>2.4529999999999998</v>
      </c>
      <c r="M13" s="175">
        <v>-1.1399999999999997</v>
      </c>
      <c r="N13" s="190"/>
      <c r="O13" s="190"/>
      <c r="P13" s="190"/>
      <c r="Q13" s="190"/>
      <c r="R13" s="190"/>
      <c r="S13" s="190"/>
      <c r="T13" s="190"/>
    </row>
    <row r="14" spans="1:35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1">
        <v>2009</v>
      </c>
      <c r="L14" s="174">
        <v>-2.6589999999999998</v>
      </c>
      <c r="M14" s="175">
        <v>-1.358000000000001</v>
      </c>
      <c r="N14" s="190"/>
      <c r="O14" s="190"/>
      <c r="P14" s="190"/>
      <c r="Q14" s="190"/>
      <c r="R14" s="190"/>
      <c r="S14" s="190"/>
      <c r="T14" s="190"/>
    </row>
    <row r="15" spans="1:35" x14ac:dyDescent="0.2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1">
        <v>2010</v>
      </c>
      <c r="L15" s="174">
        <v>-1.367</v>
      </c>
      <c r="M15" s="175">
        <v>-9.6999999999999531E-2</v>
      </c>
      <c r="N15" s="190"/>
      <c r="O15" s="190"/>
      <c r="P15" s="190"/>
      <c r="Q15" s="190"/>
      <c r="R15" s="190"/>
      <c r="S15" s="190"/>
      <c r="T15" s="190"/>
    </row>
    <row r="16" spans="1:35" x14ac:dyDescent="0.2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1">
        <v>2011</v>
      </c>
      <c r="L16" s="174">
        <v>-0.50900000000000001</v>
      </c>
      <c r="M16" s="175">
        <v>1.0460000000000003</v>
      </c>
      <c r="N16" s="190"/>
      <c r="O16" s="190"/>
      <c r="P16" s="190"/>
      <c r="Q16" s="190"/>
      <c r="R16" s="190"/>
      <c r="S16" s="190"/>
      <c r="T16" s="190"/>
    </row>
    <row r="17" spans="1:21" x14ac:dyDescent="0.2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1">
        <v>2012</v>
      </c>
      <c r="L17" s="174">
        <v>-2.024</v>
      </c>
      <c r="M17" s="175">
        <v>1.8839999999999999</v>
      </c>
      <c r="N17" s="190"/>
      <c r="O17" s="190"/>
      <c r="P17" s="190"/>
      <c r="Q17" s="190"/>
      <c r="R17" s="190"/>
      <c r="S17" s="190"/>
      <c r="T17" s="190"/>
    </row>
    <row r="18" spans="1:21" x14ac:dyDescent="0.2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1">
        <v>2013</v>
      </c>
      <c r="L18" s="174">
        <v>-2.9089999999999998</v>
      </c>
      <c r="M18" s="175">
        <v>0.6870000000000005</v>
      </c>
      <c r="N18" s="190"/>
      <c r="O18" s="190"/>
      <c r="P18" s="190"/>
      <c r="Q18" s="190"/>
      <c r="R18" s="190"/>
      <c r="S18" s="190"/>
      <c r="T18" s="190"/>
    </row>
    <row r="19" spans="1:21" x14ac:dyDescent="0.2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1">
        <v>2014</v>
      </c>
      <c r="L19" s="174">
        <v>-2.5390000000000001</v>
      </c>
      <c r="M19" s="175">
        <v>0.11299999999999955</v>
      </c>
      <c r="N19" s="190"/>
      <c r="O19" s="190"/>
      <c r="P19" s="190"/>
      <c r="Q19" s="190"/>
      <c r="R19" s="190"/>
      <c r="S19" s="190"/>
      <c r="T19" s="190"/>
    </row>
    <row r="20" spans="1:21" x14ac:dyDescent="0.2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1">
        <v>2015</v>
      </c>
      <c r="L20" s="174">
        <v>-1.9830000000000001</v>
      </c>
      <c r="M20" s="175">
        <v>-8.2000000000000073E-2</v>
      </c>
      <c r="N20" s="190"/>
      <c r="O20" s="190"/>
      <c r="P20" s="190"/>
      <c r="Q20" s="190"/>
      <c r="R20" s="190"/>
      <c r="S20" s="190"/>
      <c r="T20" s="190"/>
    </row>
    <row r="21" spans="1:21" x14ac:dyDescent="0.2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1">
        <v>2016</v>
      </c>
      <c r="L21" s="174">
        <v>-1.296</v>
      </c>
      <c r="M21" s="175">
        <v>-0.13599999999999968</v>
      </c>
      <c r="N21" s="190"/>
      <c r="O21" s="190"/>
      <c r="P21" s="190"/>
      <c r="Q21" s="190"/>
      <c r="R21" s="190"/>
      <c r="S21" s="190"/>
      <c r="T21" s="190"/>
    </row>
    <row r="22" spans="1:21" ht="16.5" x14ac:dyDescent="0.3">
      <c r="A22" s="190"/>
      <c r="B22" s="190"/>
      <c r="C22" s="190"/>
      <c r="D22" s="190"/>
      <c r="E22" s="190"/>
      <c r="F22" s="190"/>
      <c r="G22" s="190"/>
      <c r="H22" s="194"/>
      <c r="I22" s="194"/>
      <c r="J22" s="194"/>
      <c r="K22" s="191">
        <v>2017</v>
      </c>
      <c r="L22" s="174">
        <v>-0.26500000000000001</v>
      </c>
      <c r="M22" s="175">
        <v>-7.5000000000000178E-2</v>
      </c>
      <c r="N22" s="194"/>
      <c r="O22" s="194"/>
      <c r="P22" s="194"/>
      <c r="Q22" s="194"/>
      <c r="R22" s="190"/>
      <c r="S22" s="190"/>
      <c r="T22" s="190"/>
    </row>
    <row r="23" spans="1:21" ht="16.5" x14ac:dyDescent="0.3">
      <c r="A23" s="190"/>
      <c r="B23" s="190"/>
      <c r="C23" s="190"/>
      <c r="D23" s="190"/>
      <c r="E23" s="190"/>
      <c r="F23" s="190"/>
      <c r="G23" s="190"/>
      <c r="H23" s="194"/>
      <c r="I23" s="194"/>
      <c r="J23" s="194"/>
      <c r="K23" s="191">
        <v>2018</v>
      </c>
      <c r="L23" s="174">
        <v>0.28399999999999997</v>
      </c>
      <c r="M23" s="175">
        <v>-1.8999999999999906E-2</v>
      </c>
      <c r="N23" s="194"/>
      <c r="O23" s="194"/>
      <c r="P23" s="194"/>
      <c r="Q23" s="194"/>
      <c r="R23" s="190"/>
      <c r="S23" s="190"/>
      <c r="T23" s="190"/>
    </row>
    <row r="24" spans="1:21" ht="17.25" thickBot="1" x14ac:dyDescent="0.35">
      <c r="A24" s="190"/>
      <c r="B24" s="386" t="s">
        <v>218</v>
      </c>
      <c r="C24" s="387"/>
      <c r="D24" s="387"/>
      <c r="E24" s="387"/>
      <c r="F24" s="387"/>
      <c r="G24" s="387"/>
      <c r="H24" s="387"/>
      <c r="I24" s="387"/>
      <c r="J24" s="194"/>
      <c r="K24" s="195" t="s">
        <v>216</v>
      </c>
      <c r="L24" s="174">
        <v>0.109</v>
      </c>
      <c r="M24" s="175">
        <v>-1.8999999999999906E-2</v>
      </c>
      <c r="N24" s="194"/>
      <c r="O24" s="194"/>
      <c r="P24" s="194"/>
      <c r="Q24" s="194"/>
      <c r="R24" s="194"/>
      <c r="S24" s="194"/>
      <c r="T24" s="194"/>
      <c r="U24" s="196"/>
    </row>
    <row r="25" spans="1:21" ht="16.5" x14ac:dyDescent="0.3">
      <c r="A25" s="190"/>
      <c r="B25" s="190"/>
      <c r="C25" s="190"/>
      <c r="D25" s="190"/>
      <c r="E25" s="190"/>
      <c r="F25" s="190"/>
      <c r="G25" s="190"/>
      <c r="H25" s="194"/>
      <c r="I25" s="194"/>
      <c r="J25" s="194"/>
      <c r="K25" s="197" t="s">
        <v>2</v>
      </c>
      <c r="L25" s="177">
        <v>4.8000000000000001E-2</v>
      </c>
      <c r="M25" s="178">
        <v>-1.8999999999999906E-2</v>
      </c>
      <c r="N25" s="194"/>
      <c r="O25" s="194"/>
      <c r="P25" s="194"/>
      <c r="Q25" s="194"/>
      <c r="R25" s="194"/>
      <c r="S25" s="194"/>
      <c r="T25" s="194"/>
      <c r="U25" s="196"/>
    </row>
    <row r="26" spans="1:21" ht="16.5" x14ac:dyDescent="0.3">
      <c r="A26" s="190"/>
      <c r="B26" s="190"/>
      <c r="C26" s="190"/>
      <c r="D26" s="190"/>
      <c r="E26" s="190"/>
      <c r="F26" s="190"/>
      <c r="G26" s="190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6"/>
    </row>
    <row r="27" spans="1:21" x14ac:dyDescent="0.2">
      <c r="A27" s="1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</row>
    <row r="28" spans="1:21" x14ac:dyDescent="0.2">
      <c r="A28" s="190"/>
      <c r="B28" s="190"/>
      <c r="C28" s="190"/>
      <c r="D28" s="190"/>
      <c r="E28" s="190"/>
      <c r="F28" s="190"/>
      <c r="G28" s="190"/>
      <c r="H28" s="51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</row>
    <row r="29" spans="1:21" x14ac:dyDescent="0.2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</row>
    <row r="30" spans="1:21" x14ac:dyDescent="0.2">
      <c r="A30" s="190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</row>
    <row r="31" spans="1:21" x14ac:dyDescent="0.2">
      <c r="A31" s="190"/>
      <c r="B31" s="190"/>
      <c r="C31" s="190"/>
      <c r="D31" s="190"/>
      <c r="E31" s="190"/>
      <c r="F31" s="190"/>
      <c r="G31" s="52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</row>
    <row r="32" spans="1:21" x14ac:dyDescent="0.2">
      <c r="A32" s="190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</row>
    <row r="33" spans="1:21" x14ac:dyDescent="0.2">
      <c r="A33" s="190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</row>
    <row r="34" spans="1:21" x14ac:dyDescent="0.2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</row>
    <row r="35" spans="1:21" x14ac:dyDescent="0.2">
      <c r="A35" s="19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</row>
    <row r="36" spans="1:21" x14ac:dyDescent="0.2">
      <c r="A36" s="190"/>
      <c r="B36" s="190"/>
      <c r="C36" s="190"/>
      <c r="D36" s="190"/>
      <c r="E36" s="190"/>
      <c r="F36" s="190"/>
      <c r="G36" s="198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</row>
    <row r="37" spans="1:21" x14ac:dyDescent="0.2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</row>
    <row r="38" spans="1:21" x14ac:dyDescent="0.2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</row>
    <row r="39" spans="1:21" x14ac:dyDescent="0.2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</row>
    <row r="40" spans="1:21" x14ac:dyDescent="0.2">
      <c r="A40" s="190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</row>
    <row r="41" spans="1:21" x14ac:dyDescent="0.2">
      <c r="A41" s="190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</row>
    <row r="42" spans="1:21" x14ac:dyDescent="0.2">
      <c r="A42" s="190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</row>
    <row r="43" spans="1:21" x14ac:dyDescent="0.2">
      <c r="A43" s="190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</row>
    <row r="44" spans="1:21" x14ac:dyDescent="0.2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</row>
    <row r="45" spans="1:21" ht="16.5" x14ac:dyDescent="0.3">
      <c r="A45" s="190"/>
      <c r="B45" s="190"/>
      <c r="C45" s="190"/>
      <c r="D45" s="190"/>
      <c r="E45" s="190"/>
      <c r="F45" s="190"/>
      <c r="G45" s="190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0"/>
      <c r="S45" s="190"/>
      <c r="T45" s="190"/>
    </row>
    <row r="46" spans="1:21" ht="16.5" x14ac:dyDescent="0.3">
      <c r="A46" s="190"/>
      <c r="B46" s="190"/>
      <c r="C46" s="190"/>
      <c r="D46" s="190"/>
      <c r="E46" s="190"/>
      <c r="F46" s="190"/>
      <c r="G46" s="190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0"/>
      <c r="S46" s="190"/>
      <c r="T46" s="190"/>
    </row>
    <row r="47" spans="1:21" ht="16.5" x14ac:dyDescent="0.3">
      <c r="A47" s="190"/>
      <c r="B47" s="190"/>
      <c r="C47" s="190"/>
      <c r="D47" s="190"/>
      <c r="E47" s="190"/>
      <c r="F47" s="190"/>
      <c r="G47" s="190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6"/>
    </row>
    <row r="48" spans="1:21" ht="16.5" x14ac:dyDescent="0.3">
      <c r="A48" s="190"/>
      <c r="B48" s="190"/>
      <c r="C48" s="190"/>
      <c r="D48" s="190"/>
      <c r="E48" s="190"/>
      <c r="F48" s="190"/>
      <c r="G48" s="190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6"/>
    </row>
    <row r="49" spans="1:21" ht="16.5" x14ac:dyDescent="0.3">
      <c r="A49" s="190"/>
      <c r="B49" s="190"/>
      <c r="C49" s="190"/>
      <c r="D49" s="190"/>
      <c r="E49" s="190"/>
      <c r="F49" s="190"/>
      <c r="G49" s="190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6"/>
    </row>
    <row r="50" spans="1:21" x14ac:dyDescent="0.2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</row>
    <row r="51" spans="1:21" x14ac:dyDescent="0.2">
      <c r="A51" s="190"/>
      <c r="B51" s="190"/>
      <c r="C51" s="190"/>
      <c r="D51" s="190"/>
      <c r="E51" s="190"/>
      <c r="F51" s="190"/>
      <c r="G51" s="190"/>
      <c r="H51" s="51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</row>
    <row r="52" spans="1:21" x14ac:dyDescent="0.2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</row>
    <row r="53" spans="1:21" x14ac:dyDescent="0.2">
      <c r="A53" s="190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</row>
    <row r="54" spans="1:21" x14ac:dyDescent="0.2">
      <c r="A54" s="190"/>
      <c r="B54" s="190"/>
      <c r="C54" s="190"/>
      <c r="D54" s="190"/>
      <c r="E54" s="190"/>
      <c r="F54" s="190"/>
      <c r="G54" s="52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</row>
    <row r="55" spans="1:21" x14ac:dyDescent="0.2">
      <c r="A55" s="190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</row>
    <row r="56" spans="1:21" x14ac:dyDescent="0.2">
      <c r="A56" s="190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</row>
    <row r="57" spans="1:21" x14ac:dyDescent="0.2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</row>
    <row r="58" spans="1:21" x14ac:dyDescent="0.2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</row>
    <row r="59" spans="1:21" x14ac:dyDescent="0.2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</row>
    <row r="60" spans="1:21" x14ac:dyDescent="0.2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</row>
    <row r="61" spans="1:21" x14ac:dyDescent="0.2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</row>
    <row r="62" spans="1:21" x14ac:dyDescent="0.2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</row>
    <row r="63" spans="1:21" x14ac:dyDescent="0.2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</row>
    <row r="64" spans="1:2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</row>
  </sheetData>
  <mergeCells count="6">
    <mergeCell ref="B24:I24"/>
    <mergeCell ref="A1:B1"/>
    <mergeCell ref="K3:K4"/>
    <mergeCell ref="L3:L4"/>
    <mergeCell ref="M3:M4"/>
    <mergeCell ref="B3:I3"/>
  </mergeCells>
  <hyperlinks>
    <hyperlink ref="A1:B1" location="Turinys!A3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E15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9" style="61"/>
    <col min="2" max="2" width="59.5" style="61" customWidth="1"/>
    <col min="3" max="3" width="9" style="61"/>
    <col min="4" max="4" width="12.375" style="61" customWidth="1"/>
    <col min="5" max="16384" width="9" style="61"/>
  </cols>
  <sheetData>
    <row r="1" spans="1:5" s="35" customFormat="1" x14ac:dyDescent="0.2">
      <c r="A1" s="381" t="s">
        <v>0</v>
      </c>
      <c r="B1" s="381"/>
    </row>
    <row r="2" spans="1:5" ht="15" thickBot="1" x14ac:dyDescent="0.25"/>
    <row r="3" spans="1:5" ht="29.25" x14ac:dyDescent="0.2">
      <c r="B3" s="328" t="s">
        <v>323</v>
      </c>
      <c r="D3" s="203"/>
      <c r="E3" s="204" t="s">
        <v>227</v>
      </c>
    </row>
    <row r="4" spans="1:5" x14ac:dyDescent="0.2">
      <c r="B4" s="199"/>
      <c r="D4" s="200" t="s">
        <v>221</v>
      </c>
      <c r="E4" s="442">
        <v>-1</v>
      </c>
    </row>
    <row r="5" spans="1:5" ht="51" x14ac:dyDescent="0.2">
      <c r="D5" s="200" t="s">
        <v>222</v>
      </c>
      <c r="E5" s="442">
        <v>-0.5</v>
      </c>
    </row>
    <row r="6" spans="1:5" x14ac:dyDescent="0.2">
      <c r="D6" s="201" t="s">
        <v>219</v>
      </c>
      <c r="E6" s="442">
        <v>-0.4</v>
      </c>
    </row>
    <row r="7" spans="1:5" x14ac:dyDescent="0.2">
      <c r="D7" s="201" t="s">
        <v>220</v>
      </c>
      <c r="E7" s="443">
        <v>-0.25</v>
      </c>
    </row>
    <row r="8" spans="1:5" ht="25.5" x14ac:dyDescent="0.2">
      <c r="D8" s="200" t="s">
        <v>223</v>
      </c>
      <c r="E8" s="442">
        <v>0</v>
      </c>
    </row>
    <row r="9" spans="1:5" x14ac:dyDescent="0.2">
      <c r="D9" s="200" t="s">
        <v>224</v>
      </c>
      <c r="E9" s="442">
        <v>0.25</v>
      </c>
    </row>
    <row r="10" spans="1:5" ht="25.5" x14ac:dyDescent="0.2">
      <c r="D10" s="202" t="s">
        <v>225</v>
      </c>
      <c r="E10" s="444">
        <v>0.5</v>
      </c>
    </row>
    <row r="15" spans="1:5" ht="15" thickBot="1" x14ac:dyDescent="0.25">
      <c r="B15" s="158" t="s">
        <v>226</v>
      </c>
    </row>
  </sheetData>
  <mergeCells count="1">
    <mergeCell ref="A1:B1"/>
  </mergeCells>
  <hyperlinks>
    <hyperlink ref="A1:B1" location="Turinys!A3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opLeftCell="A8" zoomScaleNormal="100" workbookViewId="0">
      <selection activeCell="L1" sqref="A1:L36"/>
    </sheetView>
  </sheetViews>
  <sheetFormatPr defaultRowHeight="12.75" x14ac:dyDescent="0.2"/>
  <cols>
    <col min="1" max="1" width="37.5" style="69" customWidth="1"/>
    <col min="2" max="4" width="9" style="69"/>
    <col min="5" max="5" width="8.5" style="69" customWidth="1"/>
    <col min="6" max="6" width="9" style="69" customWidth="1"/>
    <col min="7" max="7" width="8.75" style="69" customWidth="1"/>
    <col min="8" max="8" width="9.25" style="69" customWidth="1"/>
    <col min="9" max="9" width="8.875" style="69" customWidth="1"/>
    <col min="10" max="10" width="9.75" style="69" customWidth="1"/>
    <col min="11" max="16384" width="9" style="69"/>
  </cols>
  <sheetData>
    <row r="1" spans="1:11" s="68" customFormat="1" ht="25.5" x14ac:dyDescent="0.2">
      <c r="A1" s="81"/>
      <c r="B1" s="71" t="s">
        <v>6</v>
      </c>
      <c r="C1" s="72" t="s">
        <v>20</v>
      </c>
      <c r="D1" s="72" t="s">
        <v>21</v>
      </c>
      <c r="E1" s="72" t="s">
        <v>130</v>
      </c>
      <c r="F1" s="72" t="s">
        <v>131</v>
      </c>
      <c r="G1" s="72" t="s">
        <v>132</v>
      </c>
      <c r="H1" s="72" t="s">
        <v>133</v>
      </c>
      <c r="I1" s="72" t="s">
        <v>22</v>
      </c>
      <c r="J1" s="72" t="s">
        <v>23</v>
      </c>
      <c r="K1" s="73" t="s">
        <v>24</v>
      </c>
    </row>
    <row r="2" spans="1:11" x14ac:dyDescent="0.2">
      <c r="A2" s="82" t="s">
        <v>25</v>
      </c>
      <c r="B2" s="75">
        <v>-1.1467349055619633</v>
      </c>
      <c r="C2" s="75">
        <f>B2</f>
        <v>-1.1467349055619633</v>
      </c>
      <c r="D2" s="75"/>
      <c r="E2" s="75"/>
      <c r="F2" s="75"/>
      <c r="G2" s="75"/>
      <c r="H2" s="75"/>
      <c r="I2" s="75">
        <f>SUM($B$2:B2)</f>
        <v>-1.1467349055619633</v>
      </c>
      <c r="J2" s="75">
        <f>IF(SUM(C2:H2)&gt;0,SUM(C2:H2)+0.1,SUM(C2:H2)-0.1)</f>
        <v>-1.2467349055619634</v>
      </c>
      <c r="K2" s="76">
        <f>B2</f>
        <v>-1.1467349055619633</v>
      </c>
    </row>
    <row r="3" spans="1:11" x14ac:dyDescent="0.2">
      <c r="A3" s="82" t="s">
        <v>26</v>
      </c>
      <c r="B3" s="75">
        <v>0.42806288393929171</v>
      </c>
      <c r="C3" s="75"/>
      <c r="D3" s="75">
        <f>MAX(0,MIN(SUM(B$2:B2),SUM(B$2:B3)))+MIN(0,MAX(SUM(B$2:B2),SUM(B$2:B3)))</f>
        <v>-0.71867202162267163</v>
      </c>
      <c r="E3" s="75">
        <f>MAX(0,MIN(SUM(B$2:B3),B3))</f>
        <v>0</v>
      </c>
      <c r="F3" s="75">
        <f>-MAX(0,(B3-E3))</f>
        <v>-0.42806288393929171</v>
      </c>
      <c r="G3" s="75">
        <f>MAX(0,(H3-B3))</f>
        <v>0</v>
      </c>
      <c r="H3" s="75">
        <f>MIN(0,MAX(SUM(B$2:B3),B3))</f>
        <v>0</v>
      </c>
      <c r="I3" s="75">
        <f>SUM($B$2:B3)</f>
        <v>-0.71867202162267163</v>
      </c>
      <c r="J3" s="75">
        <f t="shared" ref="J3:J8" si="0">IF(SUM(C3:H3)&gt;0,SUM(C3:H3)+0.1,SUM(C3:H3)-0.1)</f>
        <v>-1.2467349055619634</v>
      </c>
      <c r="K3" s="77">
        <f t="shared" ref="K3:K8" si="1">B3</f>
        <v>0.42806288393929171</v>
      </c>
    </row>
    <row r="4" spans="1:11" x14ac:dyDescent="0.2">
      <c r="A4" s="82" t="s">
        <v>134</v>
      </c>
      <c r="B4" s="75">
        <v>0.4260036517856452</v>
      </c>
      <c r="C4" s="75"/>
      <c r="D4" s="75">
        <f>MAX(0,MIN(SUM(B$2:B3),SUM(B$2:B4)))+MIN(0,MAX(SUM(B$2:B3),SUM(B$2:B4)))</f>
        <v>-0.29266836983702643</v>
      </c>
      <c r="E4" s="75">
        <f>MAX(0,MIN(SUM(B$2:B4),B4))</f>
        <v>0</v>
      </c>
      <c r="F4" s="75">
        <f t="shared" ref="F4" si="2">-MAX(0,(B4-E4))</f>
        <v>-0.4260036517856452</v>
      </c>
      <c r="G4" s="75">
        <f t="shared" ref="G4" si="3">MAX(0,(H4-B4))</f>
        <v>0</v>
      </c>
      <c r="H4" s="75">
        <f>MIN(0,MAX(SUM(B$2:B4),B4))</f>
        <v>0</v>
      </c>
      <c r="I4" s="75">
        <f>SUM($B$2:B4)</f>
        <v>-0.29266836983702643</v>
      </c>
      <c r="J4" s="75">
        <f t="shared" si="0"/>
        <v>-0.81867202162267161</v>
      </c>
      <c r="K4" s="77">
        <f t="shared" si="1"/>
        <v>0.4260036517856452</v>
      </c>
    </row>
    <row r="5" spans="1:11" x14ac:dyDescent="0.2">
      <c r="A5" s="82" t="s">
        <v>135</v>
      </c>
      <c r="B5" s="75">
        <v>-0.29266836983702649</v>
      </c>
      <c r="C5" s="75">
        <f>B5</f>
        <v>-0.29266836983702649</v>
      </c>
      <c r="D5" s="75"/>
      <c r="E5" s="75"/>
      <c r="F5" s="75"/>
      <c r="G5" s="75"/>
      <c r="H5" s="75"/>
      <c r="I5" s="75">
        <f>SUM($B$5:B5)</f>
        <v>-0.29266836983702649</v>
      </c>
      <c r="J5" s="75">
        <f t="shared" si="0"/>
        <v>-0.39266836983702647</v>
      </c>
      <c r="K5" s="76">
        <f t="shared" si="1"/>
        <v>-0.29266836983702649</v>
      </c>
    </row>
    <row r="6" spans="1:11" x14ac:dyDescent="0.2">
      <c r="A6" s="82" t="s">
        <v>136</v>
      </c>
      <c r="B6" s="75">
        <v>0.49370090883677792</v>
      </c>
      <c r="C6" s="75"/>
      <c r="D6" s="75">
        <f>MAX(0,MIN(SUM(B$5:B5),SUM(B$5:B6)))+MIN(0,MAX(SUM(B$5:B5),SUM(B$5:B6)))</f>
        <v>0</v>
      </c>
      <c r="E6" s="75">
        <f>MAX(0,MIN(SUM(B$5:B6),B6))</f>
        <v>0.20103253899975143</v>
      </c>
      <c r="F6" s="75">
        <f>-MAX(0,(B6-E6))</f>
        <v>-0.29266836983702649</v>
      </c>
      <c r="G6" s="75">
        <f>MAX(0,(H6-B6))</f>
        <v>0</v>
      </c>
      <c r="H6" s="75">
        <f>MIN(0,MAX(SUM(B$5:B6),B6))</f>
        <v>0</v>
      </c>
      <c r="I6" s="75">
        <f>SUM($B$5:B6)</f>
        <v>0.20103253899975143</v>
      </c>
      <c r="J6" s="75">
        <f>IF(SUM(C6:H6)&gt;0,SUM(C6:H6)+0.1,SUM(C6:H6)-0.3)</f>
        <v>-0.39163583083727505</v>
      </c>
      <c r="K6" s="77">
        <f t="shared" si="1"/>
        <v>0.49370090883677792</v>
      </c>
    </row>
    <row r="7" spans="1:11" x14ac:dyDescent="0.2">
      <c r="A7" s="82" t="s">
        <v>137</v>
      </c>
      <c r="B7" s="75">
        <v>4.0669835034520811E-2</v>
      </c>
      <c r="C7" s="75"/>
      <c r="D7" s="75">
        <f>MAX(0,MIN(SUM(B$5:B6),SUM(B$5:B7)))+MIN(0,MAX(SUM(B$5:B6),SUM(B$5:B7)))</f>
        <v>0.20103253899975143</v>
      </c>
      <c r="E7" s="75">
        <f>MAX(0,MIN(SUM(B$5:B7),B7))</f>
        <v>4.0669835034520811E-2</v>
      </c>
      <c r="F7" s="75">
        <f>-MAX(0,(B7-E7))</f>
        <v>0</v>
      </c>
      <c r="G7" s="75">
        <f>MAX(0,(H7-B7))</f>
        <v>0</v>
      </c>
      <c r="H7" s="75">
        <f>MIN(0,MAX(SUM(B$5:B7),B7))</f>
        <v>0</v>
      </c>
      <c r="I7" s="75">
        <f>SUM($B$5:B7)</f>
        <v>0.24170237403427225</v>
      </c>
      <c r="J7" s="75">
        <f t="shared" si="0"/>
        <v>0.34170237403427228</v>
      </c>
      <c r="K7" s="77">
        <f t="shared" si="1"/>
        <v>4.0669835034520811E-2</v>
      </c>
    </row>
    <row r="8" spans="1:11" x14ac:dyDescent="0.2">
      <c r="A8" s="83" t="s">
        <v>138</v>
      </c>
      <c r="B8" s="78">
        <v>0.24170237403427242</v>
      </c>
      <c r="C8" s="78">
        <f>B8</f>
        <v>0.24170237403427242</v>
      </c>
      <c r="D8" s="78"/>
      <c r="E8" s="78"/>
      <c r="F8" s="78"/>
      <c r="G8" s="78"/>
      <c r="H8" s="78"/>
      <c r="I8" s="78"/>
      <c r="J8" s="78">
        <f t="shared" si="0"/>
        <v>0.34170237403427239</v>
      </c>
      <c r="K8" s="79">
        <f t="shared" si="1"/>
        <v>0.24170237403427242</v>
      </c>
    </row>
    <row r="20" spans="7:7" x14ac:dyDescent="0.2">
      <c r="G20" s="80"/>
    </row>
  </sheetData>
  <pageMargins left="0.7" right="0.7" top="0.75" bottom="0.75" header="0.3" footer="0.3"/>
  <pageSetup scale="8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G19"/>
  <sheetViews>
    <sheetView showGridLines="0" showRowColHeaders="0" zoomScale="115" zoomScaleNormal="115" workbookViewId="0"/>
  </sheetViews>
  <sheetFormatPr defaultRowHeight="14.25" x14ac:dyDescent="0.2"/>
  <cols>
    <col min="1" max="1" width="6.625" style="38" customWidth="1"/>
    <col min="2" max="2" width="3.5" style="38" customWidth="1"/>
    <col min="3" max="3" width="50.375" style="38" customWidth="1"/>
    <col min="4" max="5" width="8" style="38" customWidth="1"/>
    <col min="6" max="16384" width="9" style="38"/>
  </cols>
  <sheetData>
    <row r="1" spans="1:7" x14ac:dyDescent="0.2">
      <c r="A1" s="60" t="s">
        <v>0</v>
      </c>
      <c r="B1" s="60"/>
      <c r="C1" s="56"/>
    </row>
    <row r="2" spans="1:7" ht="15" thickBot="1" x14ac:dyDescent="0.25"/>
    <row r="3" spans="1:7" x14ac:dyDescent="0.2">
      <c r="B3" s="360" t="s">
        <v>324</v>
      </c>
      <c r="C3" s="360"/>
      <c r="D3" s="395"/>
      <c r="E3" s="395"/>
      <c r="F3" s="361"/>
      <c r="G3" s="361"/>
    </row>
    <row r="4" spans="1:7" x14ac:dyDescent="0.2">
      <c r="B4" s="29"/>
      <c r="C4" s="29"/>
      <c r="D4" s="53"/>
      <c r="E4" s="53"/>
      <c r="F4" s="34"/>
      <c r="G4" s="34"/>
    </row>
    <row r="5" spans="1:7" x14ac:dyDescent="0.2">
      <c r="B5" s="396"/>
      <c r="C5" s="397"/>
      <c r="D5" s="399">
        <v>2019</v>
      </c>
      <c r="E5" s="399"/>
      <c r="F5" s="399">
        <v>2020</v>
      </c>
      <c r="G5" s="400"/>
    </row>
    <row r="6" spans="1:7" x14ac:dyDescent="0.2">
      <c r="B6" s="375"/>
      <c r="C6" s="398"/>
      <c r="D6" s="206" t="s">
        <v>28</v>
      </c>
      <c r="E6" s="211" t="s">
        <v>27</v>
      </c>
      <c r="F6" s="206" t="s">
        <v>28</v>
      </c>
      <c r="G6" s="326" t="s">
        <v>27</v>
      </c>
    </row>
    <row r="7" spans="1:7" x14ac:dyDescent="0.2">
      <c r="B7" s="131" t="s">
        <v>53</v>
      </c>
      <c r="C7" s="207" t="s">
        <v>229</v>
      </c>
      <c r="D7" s="135">
        <v>0.1</v>
      </c>
      <c r="E7" s="303">
        <v>0</v>
      </c>
      <c r="F7" s="135">
        <v>0.2</v>
      </c>
      <c r="G7" s="212" t="s">
        <v>41</v>
      </c>
    </row>
    <row r="8" spans="1:7" x14ac:dyDescent="0.2">
      <c r="B8" s="136" t="s">
        <v>54</v>
      </c>
      <c r="C8" s="208" t="s">
        <v>55</v>
      </c>
      <c r="D8" s="136">
        <v>0.1</v>
      </c>
      <c r="E8" s="213">
        <v>0.1</v>
      </c>
      <c r="F8" s="301">
        <v>0</v>
      </c>
      <c r="G8" s="302">
        <v>0</v>
      </c>
    </row>
    <row r="9" spans="1:7" x14ac:dyDescent="0.2">
      <c r="B9" s="136" t="s">
        <v>56</v>
      </c>
      <c r="C9" s="208" t="s">
        <v>230</v>
      </c>
      <c r="D9" s="136">
        <v>3.5</v>
      </c>
      <c r="E9" s="213">
        <v>3.4</v>
      </c>
      <c r="F9" s="136">
        <v>2.2000000000000002</v>
      </c>
      <c r="G9" s="213">
        <v>2.7</v>
      </c>
    </row>
    <row r="10" spans="1:7" x14ac:dyDescent="0.2">
      <c r="B10" s="136" t="s">
        <v>57</v>
      </c>
      <c r="C10" s="208" t="s">
        <v>231</v>
      </c>
      <c r="D10" s="136">
        <v>1.4</v>
      </c>
      <c r="E10" s="213">
        <v>1.4</v>
      </c>
      <c r="F10" s="136">
        <v>0.9</v>
      </c>
      <c r="G10" s="213">
        <v>1.1000000000000001</v>
      </c>
    </row>
    <row r="11" spans="1:7" x14ac:dyDescent="0.2">
      <c r="B11" s="136" t="s">
        <v>58</v>
      </c>
      <c r="C11" s="208" t="s">
        <v>59</v>
      </c>
      <c r="D11" s="136" t="s">
        <v>118</v>
      </c>
      <c r="E11" s="213" t="s">
        <v>118</v>
      </c>
      <c r="F11" s="136" t="s">
        <v>40</v>
      </c>
      <c r="G11" s="213" t="s">
        <v>234</v>
      </c>
    </row>
    <row r="12" spans="1:7" x14ac:dyDescent="0.2">
      <c r="B12" s="136" t="s">
        <v>61</v>
      </c>
      <c r="C12" s="208" t="s">
        <v>232</v>
      </c>
      <c r="D12" s="136" t="s">
        <v>40</v>
      </c>
      <c r="E12" s="213" t="s">
        <v>214</v>
      </c>
      <c r="F12" s="136">
        <v>0.5</v>
      </c>
      <c r="G12" s="213" t="s">
        <v>4</v>
      </c>
    </row>
    <row r="13" spans="1:7" x14ac:dyDescent="0.2">
      <c r="B13" s="136" t="s">
        <v>62</v>
      </c>
      <c r="C13" s="208" t="s">
        <v>159</v>
      </c>
      <c r="D13" s="136">
        <v>0.5</v>
      </c>
      <c r="E13" s="213">
        <v>0.5</v>
      </c>
      <c r="F13" s="352" t="s">
        <v>161</v>
      </c>
      <c r="G13" s="302">
        <v>0</v>
      </c>
    </row>
    <row r="14" spans="1:7" x14ac:dyDescent="0.2">
      <c r="B14" s="131" t="s">
        <v>63</v>
      </c>
      <c r="C14" s="208" t="s">
        <v>233</v>
      </c>
      <c r="D14" s="136" t="s">
        <v>158</v>
      </c>
      <c r="E14" s="213" t="s">
        <v>158</v>
      </c>
      <c r="F14" s="136" t="s">
        <v>40</v>
      </c>
      <c r="G14" s="213" t="s">
        <v>234</v>
      </c>
    </row>
    <row r="15" spans="1:7" x14ac:dyDescent="0.2">
      <c r="B15" s="209"/>
      <c r="C15" s="210"/>
      <c r="D15" s="209"/>
      <c r="E15" s="209"/>
      <c r="F15" s="209"/>
      <c r="G15" s="209"/>
    </row>
    <row r="16" spans="1:7" s="61" customFormat="1" x14ac:dyDescent="0.2">
      <c r="B16" s="205" t="s">
        <v>228</v>
      </c>
      <c r="C16" s="207"/>
      <c r="D16" s="131"/>
      <c r="E16" s="131"/>
      <c r="F16" s="131"/>
      <c r="G16" s="131"/>
    </row>
    <row r="17" spans="2:7" ht="15" thickBot="1" x14ac:dyDescent="0.25">
      <c r="B17" s="394" t="s">
        <v>129</v>
      </c>
      <c r="C17" s="394"/>
      <c r="D17" s="394"/>
      <c r="E17" s="394"/>
      <c r="F17" s="394"/>
      <c r="G17" s="394"/>
    </row>
    <row r="19" spans="2:7" x14ac:dyDescent="0.2">
      <c r="D19" s="30"/>
      <c r="E19" s="30"/>
    </row>
  </sheetData>
  <mergeCells count="6">
    <mergeCell ref="B17:G17"/>
    <mergeCell ref="B3:G3"/>
    <mergeCell ref="B5:B6"/>
    <mergeCell ref="C5:C6"/>
    <mergeCell ref="D5:E5"/>
    <mergeCell ref="F5:G5"/>
  </mergeCells>
  <hyperlinks>
    <hyperlink ref="A1" location="Turinys!A1" display="↖ atgal į turinį"/>
    <hyperlink ref="A1:B1" location="Turinys!A37" display="↖ atgal į turinį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13"/>
  <sheetViews>
    <sheetView showGridLines="0" showRowColHeaders="0" zoomScale="115" zoomScaleNormal="115" workbookViewId="0">
      <selection sqref="A1:B1"/>
    </sheetView>
  </sheetViews>
  <sheetFormatPr defaultRowHeight="14.25" x14ac:dyDescent="0.2"/>
  <cols>
    <col min="1" max="1" width="6.625" style="61" customWidth="1"/>
    <col min="2" max="2" width="41.5" style="61" customWidth="1"/>
    <col min="3" max="4" width="11.125" style="61" customWidth="1"/>
    <col min="5" max="16384" width="9" style="61"/>
  </cols>
  <sheetData>
    <row r="1" spans="1:9" x14ac:dyDescent="0.2">
      <c r="A1" s="355" t="s">
        <v>0</v>
      </c>
      <c r="B1" s="355"/>
      <c r="C1" s="105"/>
      <c r="D1" s="105"/>
    </row>
    <row r="2" spans="1:9" ht="15" thickBot="1" x14ac:dyDescent="0.25"/>
    <row r="3" spans="1:9" x14ac:dyDescent="0.2">
      <c r="B3" s="401" t="s">
        <v>325</v>
      </c>
      <c r="C3" s="401"/>
      <c r="D3" s="401"/>
    </row>
    <row r="4" spans="1:9" x14ac:dyDescent="0.2">
      <c r="B4" s="29"/>
      <c r="C4" s="29"/>
      <c r="D4" s="29"/>
    </row>
    <row r="5" spans="1:9" x14ac:dyDescent="0.2">
      <c r="A5" s="1"/>
      <c r="B5" s="226" t="s">
        <v>31</v>
      </c>
      <c r="C5" s="216" t="s">
        <v>28</v>
      </c>
      <c r="D5" s="222" t="s">
        <v>27</v>
      </c>
    </row>
    <row r="6" spans="1:9" x14ac:dyDescent="0.2">
      <c r="A6" s="1"/>
      <c r="B6" s="217" t="s">
        <v>32</v>
      </c>
      <c r="C6" s="218" t="s">
        <v>33</v>
      </c>
      <c r="D6" s="218" t="s">
        <v>36</v>
      </c>
      <c r="F6" s="30"/>
      <c r="G6" s="30"/>
      <c r="H6" s="30"/>
      <c r="I6" s="30"/>
    </row>
    <row r="7" spans="1:9" x14ac:dyDescent="0.2">
      <c r="A7" s="1"/>
      <c r="B7" s="109" t="s">
        <v>34</v>
      </c>
      <c r="C7" s="219" t="s">
        <v>35</v>
      </c>
      <c r="D7" s="219" t="s">
        <v>35</v>
      </c>
      <c r="F7" s="30"/>
      <c r="G7" s="30"/>
      <c r="H7" s="30"/>
      <c r="I7" s="30"/>
    </row>
    <row r="8" spans="1:9" x14ac:dyDescent="0.2">
      <c r="A8" s="1"/>
      <c r="B8" s="63" t="s">
        <v>37</v>
      </c>
      <c r="C8" s="220"/>
      <c r="D8" s="220"/>
    </row>
    <row r="9" spans="1:9" x14ac:dyDescent="0.2">
      <c r="A9" s="1"/>
      <c r="B9" s="63" t="s">
        <v>38</v>
      </c>
      <c r="C9" s="221" t="s">
        <v>33</v>
      </c>
      <c r="D9" s="221" t="s">
        <v>33</v>
      </c>
    </row>
    <row r="10" spans="1:9" x14ac:dyDescent="0.2">
      <c r="A10" s="1"/>
      <c r="B10" s="109" t="s">
        <v>237</v>
      </c>
      <c r="C10" s="223" t="s">
        <v>33</v>
      </c>
      <c r="D10" s="223" t="s">
        <v>33</v>
      </c>
    </row>
    <row r="11" spans="1:9" x14ac:dyDescent="0.2">
      <c r="A11" s="1"/>
      <c r="B11" s="224" t="s">
        <v>235</v>
      </c>
      <c r="C11" s="225" t="s">
        <v>236</v>
      </c>
      <c r="D11" s="225" t="s">
        <v>236</v>
      </c>
    </row>
    <row r="12" spans="1:9" ht="16.5" customHeight="1" x14ac:dyDescent="0.2">
      <c r="B12" s="402" t="s">
        <v>338</v>
      </c>
      <c r="C12" s="402"/>
      <c r="D12" s="402"/>
    </row>
    <row r="13" spans="1:9" ht="15" thickBot="1" x14ac:dyDescent="0.25">
      <c r="B13" s="403" t="s">
        <v>30</v>
      </c>
      <c r="C13" s="403"/>
      <c r="D13" s="403"/>
    </row>
  </sheetData>
  <mergeCells count="4">
    <mergeCell ref="A1:B1"/>
    <mergeCell ref="B3:D3"/>
    <mergeCell ref="B12:D12"/>
    <mergeCell ref="B13:D13"/>
  </mergeCells>
  <hyperlinks>
    <hyperlink ref="A1" location="Turinys!A1" display="↖ atgal į turinį"/>
    <hyperlink ref="A1:B1" location="Turinys!A37" display="↖ atgal į turinį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V22"/>
  <sheetViews>
    <sheetView showGridLines="0" showRowColHeaders="0" zoomScaleNormal="100" workbookViewId="0"/>
  </sheetViews>
  <sheetFormatPr defaultRowHeight="14.25" x14ac:dyDescent="0.2"/>
  <cols>
    <col min="1" max="1" width="9" style="186"/>
    <col min="2" max="2" width="69.25" style="186" customWidth="1"/>
    <col min="3" max="3" width="9" style="186"/>
    <col min="4" max="4" width="24.25" style="227" customWidth="1"/>
    <col min="5" max="9" width="9" style="227" hidden="1" customWidth="1"/>
    <col min="10" max="10" width="10" style="227" hidden="1" customWidth="1"/>
    <col min="11" max="11" width="9.5" style="227" hidden="1" customWidth="1"/>
    <col min="12" max="12" width="10" style="227" customWidth="1"/>
    <col min="13" max="19" width="9" style="227"/>
    <col min="20" max="21" width="0" style="227" hidden="1" customWidth="1"/>
    <col min="22" max="22" width="9" style="228"/>
    <col min="23" max="16384" width="9" style="186"/>
  </cols>
  <sheetData>
    <row r="1" spans="1:22" x14ac:dyDescent="0.2">
      <c r="A1" s="60" t="s">
        <v>0</v>
      </c>
    </row>
    <row r="2" spans="1:22" ht="15" thickBot="1" x14ac:dyDescent="0.25"/>
    <row r="3" spans="1:22" ht="15" x14ac:dyDescent="0.25">
      <c r="B3" s="329" t="s">
        <v>326</v>
      </c>
      <c r="D3" s="230"/>
      <c r="E3" s="231">
        <v>2006</v>
      </c>
      <c r="F3" s="231">
        <v>2007</v>
      </c>
      <c r="G3" s="231">
        <v>2008</v>
      </c>
      <c r="H3" s="231">
        <v>2009</v>
      </c>
      <c r="I3" s="231">
        <v>2010</v>
      </c>
      <c r="J3" s="231">
        <v>2011</v>
      </c>
      <c r="K3" s="231">
        <v>2012</v>
      </c>
      <c r="L3" s="304">
        <v>2013</v>
      </c>
      <c r="M3" s="304">
        <v>2014</v>
      </c>
      <c r="N3" s="304">
        <v>2015</v>
      </c>
      <c r="O3" s="304">
        <v>2016</v>
      </c>
      <c r="P3" s="304">
        <v>2017</v>
      </c>
      <c r="Q3" s="304">
        <v>2018</v>
      </c>
      <c r="R3" s="304" t="s">
        <v>216</v>
      </c>
      <c r="S3" s="304" t="s">
        <v>2</v>
      </c>
      <c r="T3" s="231">
        <v>2021</v>
      </c>
      <c r="U3" s="232">
        <v>2022</v>
      </c>
    </row>
    <row r="4" spans="1:22" x14ac:dyDescent="0.2">
      <c r="D4" s="233" t="s">
        <v>239</v>
      </c>
      <c r="E4" s="234"/>
      <c r="F4" s="234"/>
      <c r="G4" s="234"/>
      <c r="H4" s="234"/>
      <c r="I4" s="234"/>
      <c r="J4" s="234"/>
      <c r="K4" s="234"/>
      <c r="L4" s="437">
        <v>-2.6096898670858937</v>
      </c>
      <c r="M4" s="437">
        <v>-0.6189663098443553</v>
      </c>
      <c r="N4" s="437">
        <v>-0.26981549657304849</v>
      </c>
      <c r="O4" s="437">
        <v>0.23217306792412076</v>
      </c>
      <c r="P4" s="437">
        <v>0.45422930062882366</v>
      </c>
      <c r="Q4" s="437">
        <v>0.59826265232721521</v>
      </c>
      <c r="R4" s="437">
        <v>1.1145938861908096E-2</v>
      </c>
      <c r="S4" s="437">
        <v>-0.21052739449947214</v>
      </c>
      <c r="T4" s="235"/>
      <c r="U4" s="236"/>
    </row>
    <row r="5" spans="1:22" x14ac:dyDescent="0.2">
      <c r="D5" s="233" t="s">
        <v>238</v>
      </c>
      <c r="E5" s="234"/>
      <c r="F5" s="234"/>
      <c r="G5" s="234"/>
      <c r="H5" s="234"/>
      <c r="I5" s="234"/>
      <c r="J5" s="234"/>
      <c r="K5" s="234"/>
      <c r="L5" s="437">
        <v>-2.6099237588382258</v>
      </c>
      <c r="M5" s="437">
        <v>-0.6193889242868823</v>
      </c>
      <c r="N5" s="437">
        <v>-0.26019196503703862</v>
      </c>
      <c r="O5" s="437">
        <v>0.2633245301085731</v>
      </c>
      <c r="P5" s="437">
        <v>0.48873214065625675</v>
      </c>
      <c r="Q5" s="437">
        <v>0.60025933309740531</v>
      </c>
      <c r="R5" s="437">
        <v>0.1</v>
      </c>
      <c r="S5" s="437">
        <v>0.21528699895666295</v>
      </c>
      <c r="T5" s="235"/>
      <c r="U5" s="236"/>
    </row>
    <row r="6" spans="1:22" x14ac:dyDescent="0.2">
      <c r="D6" s="233" t="s">
        <v>240</v>
      </c>
      <c r="E6" s="234"/>
      <c r="F6" s="234"/>
      <c r="G6" s="234"/>
      <c r="H6" s="234"/>
      <c r="I6" s="234"/>
      <c r="J6" s="234"/>
      <c r="K6" s="234"/>
      <c r="L6" s="437">
        <v>-1.235925829156185</v>
      </c>
      <c r="M6" s="437">
        <v>-1.0213068341711573</v>
      </c>
      <c r="N6" s="437">
        <v>-0.65675077003306193</v>
      </c>
      <c r="O6" s="437">
        <v>-0.31049134182530269</v>
      </c>
      <c r="P6" s="437">
        <v>-0.69365433320915637</v>
      </c>
      <c r="Q6" s="437">
        <v>-0.81114654817209519</v>
      </c>
      <c r="R6" s="437">
        <v>-1.3795263190710334</v>
      </c>
      <c r="S6" s="437">
        <v>-0.66828866593121916</v>
      </c>
      <c r="T6" s="235"/>
      <c r="U6" s="236"/>
    </row>
    <row r="7" spans="1:22" x14ac:dyDescent="0.2">
      <c r="D7" s="237" t="s">
        <v>241</v>
      </c>
      <c r="E7" s="238"/>
      <c r="F7" s="238"/>
      <c r="G7" s="238"/>
      <c r="H7" s="238"/>
      <c r="I7" s="238"/>
      <c r="J7" s="238"/>
      <c r="K7" s="238"/>
      <c r="L7" s="438">
        <v>-1.2311262504996443</v>
      </c>
      <c r="M7" s="438">
        <v>-0.9909517616789939</v>
      </c>
      <c r="N7" s="438">
        <v>-0.54825793329942152</v>
      </c>
      <c r="O7" s="438">
        <v>-6.4944585502243177E-2</v>
      </c>
      <c r="P7" s="438">
        <v>-0.35393016370526587</v>
      </c>
      <c r="Q7" s="438">
        <v>-0.49121406825825487</v>
      </c>
      <c r="R7" s="438">
        <v>-1.4274331924247829</v>
      </c>
      <c r="S7" s="438">
        <v>-1.3044250136402007</v>
      </c>
      <c r="T7" s="239"/>
      <c r="U7" s="240"/>
    </row>
    <row r="9" spans="1:22" x14ac:dyDescent="0.2">
      <c r="V9" s="229"/>
    </row>
    <row r="18" spans="2:3" ht="15" customHeight="1" x14ac:dyDescent="0.2"/>
    <row r="19" spans="2:3" ht="15" customHeight="1" x14ac:dyDescent="0.2"/>
    <row r="22" spans="2:3" ht="15" thickBot="1" x14ac:dyDescent="0.25">
      <c r="B22" s="108" t="s">
        <v>30</v>
      </c>
      <c r="C22" s="29"/>
    </row>
  </sheetData>
  <hyperlinks>
    <hyperlink ref="A1" location="Turinys!A1" display="↖ atgal į turinį"/>
  </hyperlink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G25"/>
  <sheetViews>
    <sheetView showGridLines="0" showRowColHeaders="0" zoomScaleNormal="100" workbookViewId="0">
      <selection activeCell="D19" sqref="D19"/>
    </sheetView>
  </sheetViews>
  <sheetFormatPr defaultRowHeight="14.25" x14ac:dyDescent="0.2"/>
  <cols>
    <col min="1" max="1" width="9" style="61"/>
    <col min="2" max="2" width="65.625" style="61" customWidth="1"/>
    <col min="3" max="3" width="9" style="61"/>
    <col min="4" max="4" width="63.5" style="61" customWidth="1"/>
    <col min="5" max="6" width="8.875" style="61" customWidth="1"/>
    <col min="7" max="16384" width="9" style="61"/>
  </cols>
  <sheetData>
    <row r="1" spans="1:7" x14ac:dyDescent="0.2">
      <c r="A1" s="85" t="s">
        <v>0</v>
      </c>
      <c r="E1" s="86"/>
      <c r="F1" s="36"/>
      <c r="G1" s="35"/>
    </row>
    <row r="2" spans="1:7" ht="15" thickBot="1" x14ac:dyDescent="0.25">
      <c r="A2" s="85"/>
      <c r="E2" s="86"/>
      <c r="F2" s="36"/>
      <c r="G2" s="35"/>
    </row>
    <row r="3" spans="1:7" x14ac:dyDescent="0.2">
      <c r="A3" s="85"/>
      <c r="B3" s="404" t="s">
        <v>306</v>
      </c>
      <c r="D3" s="87"/>
      <c r="E3" s="88">
        <v>2019</v>
      </c>
      <c r="F3" s="89">
        <v>2020</v>
      </c>
      <c r="G3" s="35"/>
    </row>
    <row r="4" spans="1:7" x14ac:dyDescent="0.2">
      <c r="B4" s="405"/>
      <c r="D4" s="3" t="s">
        <v>145</v>
      </c>
      <c r="E4" s="445">
        <v>879</v>
      </c>
      <c r="F4" s="446">
        <v>2186</v>
      </c>
    </row>
    <row r="5" spans="1:7" x14ac:dyDescent="0.2">
      <c r="D5" s="3" t="s">
        <v>146</v>
      </c>
      <c r="E5" s="445">
        <v>983</v>
      </c>
      <c r="F5" s="446">
        <v>645</v>
      </c>
    </row>
    <row r="6" spans="1:7" x14ac:dyDescent="0.2">
      <c r="D6" s="3" t="s">
        <v>147</v>
      </c>
      <c r="E6" s="445">
        <v>1329</v>
      </c>
      <c r="F6" s="446">
        <v>1099</v>
      </c>
    </row>
    <row r="7" spans="1:7" x14ac:dyDescent="0.2">
      <c r="D7" s="3" t="s">
        <v>148</v>
      </c>
      <c r="E7" s="445">
        <v>5</v>
      </c>
      <c r="F7" s="446">
        <v>152</v>
      </c>
    </row>
    <row r="8" spans="1:7" x14ac:dyDescent="0.2">
      <c r="D8" s="3" t="s">
        <v>29</v>
      </c>
      <c r="E8" s="445">
        <v>0</v>
      </c>
      <c r="F8" s="446">
        <v>43</v>
      </c>
    </row>
    <row r="9" spans="1:7" x14ac:dyDescent="0.2">
      <c r="D9" s="3" t="s">
        <v>307</v>
      </c>
      <c r="E9" s="445">
        <v>365</v>
      </c>
      <c r="F9" s="446">
        <v>289</v>
      </c>
    </row>
    <row r="10" spans="1:7" x14ac:dyDescent="0.2">
      <c r="D10" s="3" t="s">
        <v>149</v>
      </c>
      <c r="E10" s="445">
        <v>-491</v>
      </c>
      <c r="F10" s="446">
        <v>-1709</v>
      </c>
    </row>
    <row r="11" spans="1:7" x14ac:dyDescent="0.2">
      <c r="D11" s="3" t="s">
        <v>150</v>
      </c>
      <c r="E11" s="445">
        <v>3070</v>
      </c>
      <c r="F11" s="446">
        <v>2705</v>
      </c>
    </row>
    <row r="12" spans="1:7" x14ac:dyDescent="0.2">
      <c r="D12" s="4" t="s">
        <v>151</v>
      </c>
      <c r="E12" s="447">
        <v>3196</v>
      </c>
      <c r="F12" s="448">
        <v>4125</v>
      </c>
    </row>
    <row r="15" spans="1:7" ht="15" x14ac:dyDescent="0.25">
      <c r="F15" s="90"/>
    </row>
    <row r="25" spans="2:2" ht="15" thickBot="1" x14ac:dyDescent="0.25">
      <c r="B25" s="91" t="s">
        <v>152</v>
      </c>
    </row>
  </sheetData>
  <mergeCells count="1">
    <mergeCell ref="B3:B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M21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6.625" style="61" customWidth="1"/>
    <col min="2" max="2" width="65.625" style="61" customWidth="1"/>
    <col min="3" max="4" width="9" style="61"/>
    <col min="5" max="5" width="0.625" style="61" customWidth="1"/>
    <col min="6" max="6" width="0.875" style="61" customWidth="1"/>
    <col min="7" max="16384" width="9" style="61"/>
  </cols>
  <sheetData>
    <row r="1" spans="1:13" x14ac:dyDescent="0.2">
      <c r="A1" s="381" t="s">
        <v>0</v>
      </c>
      <c r="B1" s="381"/>
    </row>
    <row r="2" spans="1:13" ht="15" thickBot="1" x14ac:dyDescent="0.25"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" x14ac:dyDescent="0.25">
      <c r="B3" s="241" t="s">
        <v>327</v>
      </c>
      <c r="D3" s="39"/>
      <c r="E3" s="242"/>
      <c r="F3" s="243"/>
      <c r="G3" s="305">
        <v>2014</v>
      </c>
      <c r="H3" s="306">
        <v>2015</v>
      </c>
      <c r="I3" s="306">
        <v>2016</v>
      </c>
      <c r="J3" s="306">
        <v>2017</v>
      </c>
      <c r="K3" s="306">
        <v>2018</v>
      </c>
      <c r="L3" s="306" t="s">
        <v>216</v>
      </c>
      <c r="M3" s="307" t="s">
        <v>2</v>
      </c>
    </row>
    <row r="4" spans="1:13" x14ac:dyDescent="0.2">
      <c r="D4" s="40" t="s">
        <v>28</v>
      </c>
      <c r="E4" s="244"/>
      <c r="F4" s="245"/>
      <c r="G4" s="246">
        <v>40.6</v>
      </c>
      <c r="H4" s="41">
        <v>42.7</v>
      </c>
      <c r="I4" s="41">
        <v>39.9</v>
      </c>
      <c r="J4" s="41">
        <v>39.299999999999997</v>
      </c>
      <c r="K4" s="41">
        <v>34.1</v>
      </c>
      <c r="L4" s="42">
        <v>36.4</v>
      </c>
      <c r="M4" s="43">
        <v>35.1</v>
      </c>
    </row>
    <row r="5" spans="1:13" x14ac:dyDescent="0.2">
      <c r="D5" s="40"/>
      <c r="E5" s="244"/>
      <c r="F5" s="245"/>
      <c r="G5" s="246">
        <v>40.6</v>
      </c>
      <c r="H5" s="41">
        <v>42.7</v>
      </c>
      <c r="I5" s="41">
        <v>39.9</v>
      </c>
      <c r="J5" s="41">
        <v>39.299999999999997</v>
      </c>
      <c r="K5" s="41">
        <v>34.1</v>
      </c>
      <c r="L5" s="41">
        <v>34.925380141982906</v>
      </c>
      <c r="M5" s="44">
        <v>29.738529173034816</v>
      </c>
    </row>
    <row r="6" spans="1:13" x14ac:dyDescent="0.2">
      <c r="D6" s="40" t="s">
        <v>8</v>
      </c>
      <c r="E6" s="244"/>
      <c r="F6" s="245"/>
      <c r="G6" s="246"/>
      <c r="H6" s="41"/>
      <c r="I6" s="41"/>
      <c r="J6" s="41"/>
      <c r="K6" s="41"/>
      <c r="L6" s="41">
        <v>0.50620671154485564</v>
      </c>
      <c r="M6" s="44">
        <v>1.9524678564323317</v>
      </c>
    </row>
    <row r="7" spans="1:13" x14ac:dyDescent="0.2">
      <c r="D7" s="40" t="s">
        <v>9</v>
      </c>
      <c r="E7" s="244"/>
      <c r="F7" s="245"/>
      <c r="G7" s="246"/>
      <c r="H7" s="41"/>
      <c r="I7" s="45"/>
      <c r="J7" s="41"/>
      <c r="K7" s="41"/>
      <c r="L7" s="41">
        <v>0.36501065344418038</v>
      </c>
      <c r="M7" s="44">
        <v>1.4233137828881652</v>
      </c>
    </row>
    <row r="8" spans="1:13" x14ac:dyDescent="0.2">
      <c r="D8" s="40" t="s">
        <v>10</v>
      </c>
      <c r="E8" s="244"/>
      <c r="F8" s="245"/>
      <c r="G8" s="246"/>
      <c r="H8" s="41"/>
      <c r="I8" s="45"/>
      <c r="J8" s="41"/>
      <c r="K8" s="41"/>
      <c r="L8" s="41">
        <v>0.6034024930280566</v>
      </c>
      <c r="M8" s="44">
        <v>2.4059648737462922</v>
      </c>
    </row>
    <row r="9" spans="1:13" x14ac:dyDescent="0.2">
      <c r="D9" s="40" t="s">
        <v>10</v>
      </c>
      <c r="E9" s="244"/>
      <c r="F9" s="245"/>
      <c r="G9" s="246"/>
      <c r="H9" s="41"/>
      <c r="I9" s="45"/>
      <c r="J9" s="41"/>
      <c r="K9" s="41"/>
      <c r="L9" s="41">
        <v>0.6034024930280566</v>
      </c>
      <c r="M9" s="44">
        <v>2.4942188869497457</v>
      </c>
    </row>
    <row r="10" spans="1:13" x14ac:dyDescent="0.2">
      <c r="D10" s="40" t="s">
        <v>9</v>
      </c>
      <c r="E10" s="244"/>
      <c r="F10" s="245"/>
      <c r="G10" s="246"/>
      <c r="H10" s="41"/>
      <c r="I10" s="41"/>
      <c r="J10" s="41"/>
      <c r="K10" s="41"/>
      <c r="L10" s="41">
        <v>0.36501065344418038</v>
      </c>
      <c r="M10" s="44">
        <v>1.5361908502833543</v>
      </c>
    </row>
    <row r="11" spans="1:13" x14ac:dyDescent="0.2">
      <c r="D11" s="40" t="s">
        <v>8</v>
      </c>
      <c r="E11" s="244"/>
      <c r="F11" s="245"/>
      <c r="G11" s="246"/>
      <c r="H11" s="41"/>
      <c r="I11" s="45"/>
      <c r="J11" s="41"/>
      <c r="K11" s="41"/>
      <c r="L11" s="41">
        <v>0.50620671154485564</v>
      </c>
      <c r="M11" s="44">
        <v>2.1502116368006554</v>
      </c>
    </row>
    <row r="12" spans="1:13" x14ac:dyDescent="0.2">
      <c r="D12" s="40" t="s">
        <v>27</v>
      </c>
      <c r="E12" s="247"/>
      <c r="F12" s="248"/>
      <c r="G12" s="249"/>
      <c r="H12" s="46"/>
      <c r="I12" s="46"/>
      <c r="J12" s="46"/>
      <c r="K12" s="46"/>
      <c r="L12" s="41">
        <v>0.21599793684331559</v>
      </c>
      <c r="M12" s="44">
        <v>0.60883441311716524</v>
      </c>
    </row>
    <row r="13" spans="1:13" x14ac:dyDescent="0.2">
      <c r="D13" s="47"/>
      <c r="E13" s="250"/>
      <c r="F13" s="251"/>
      <c r="G13" s="252"/>
      <c r="H13" s="48"/>
      <c r="I13" s="48"/>
      <c r="J13" s="48"/>
      <c r="K13" s="48"/>
      <c r="L13" s="49">
        <v>36.615997936843314</v>
      </c>
      <c r="M13" s="50">
        <v>35.708834413117167</v>
      </c>
    </row>
    <row r="21" spans="2:2" ht="15" thickBot="1" x14ac:dyDescent="0.25">
      <c r="B21" s="253" t="s">
        <v>30</v>
      </c>
    </row>
  </sheetData>
  <mergeCells count="1">
    <mergeCell ref="A1:B1"/>
  </mergeCells>
  <hyperlinks>
    <hyperlink ref="A1:B1" location="Turinys!A35" display="↖ atgal į turinį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H37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9" style="61"/>
    <col min="2" max="2" width="62.375" style="61" customWidth="1"/>
    <col min="3" max="3" width="9.125" style="100" customWidth="1"/>
    <col min="4" max="4" width="9.375" style="100" customWidth="1"/>
    <col min="5" max="7" width="15.375" style="61" customWidth="1"/>
    <col min="8" max="16384" width="9" style="61"/>
  </cols>
  <sheetData>
    <row r="1" spans="1:8" x14ac:dyDescent="0.2">
      <c r="A1" s="381" t="s">
        <v>0</v>
      </c>
      <c r="B1" s="381"/>
      <c r="C1" s="61"/>
      <c r="D1" s="61"/>
    </row>
    <row r="2" spans="1:8" ht="15" thickBot="1" x14ac:dyDescent="0.25">
      <c r="C2" s="61"/>
      <c r="D2" s="61"/>
    </row>
    <row r="3" spans="1:8" ht="15" customHeight="1" x14ac:dyDescent="0.2">
      <c r="B3" s="92" t="s">
        <v>242</v>
      </c>
      <c r="C3" s="61"/>
      <c r="D3" s="406"/>
      <c r="E3" s="408" t="s">
        <v>153</v>
      </c>
      <c r="F3" s="408" t="s">
        <v>329</v>
      </c>
      <c r="G3" s="410" t="s">
        <v>154</v>
      </c>
    </row>
    <row r="4" spans="1:8" x14ac:dyDescent="0.2">
      <c r="B4" s="93"/>
      <c r="C4" s="61"/>
      <c r="D4" s="407"/>
      <c r="E4" s="409"/>
      <c r="F4" s="409"/>
      <c r="G4" s="411"/>
    </row>
    <row r="5" spans="1:8" x14ac:dyDescent="0.2">
      <c r="C5" s="61"/>
      <c r="D5" s="94">
        <v>2016</v>
      </c>
      <c r="E5" s="95">
        <v>-1.1557778319975325</v>
      </c>
      <c r="F5" s="95">
        <v>0.47045077700533522</v>
      </c>
      <c r="G5" s="96">
        <v>5.8198555976537961E-2</v>
      </c>
    </row>
    <row r="6" spans="1:8" x14ac:dyDescent="0.2">
      <c r="C6" s="61"/>
      <c r="D6" s="94">
        <v>2017</v>
      </c>
      <c r="E6" s="95">
        <v>-0.77732888953414703</v>
      </c>
      <c r="F6" s="95">
        <v>0.6374118535620793</v>
      </c>
      <c r="G6" s="96">
        <v>0.10657376279791808</v>
      </c>
    </row>
    <row r="7" spans="1:8" x14ac:dyDescent="0.2">
      <c r="C7" s="61"/>
      <c r="D7" s="94">
        <v>2018</v>
      </c>
      <c r="E7" s="95">
        <v>-0.2513603584489576</v>
      </c>
      <c r="F7" s="95">
        <v>1.0975026440968267</v>
      </c>
      <c r="G7" s="96">
        <v>0.32095798767660455</v>
      </c>
    </row>
    <row r="8" spans="1:8" x14ac:dyDescent="0.2">
      <c r="C8" s="61"/>
      <c r="D8" s="94" t="s">
        <v>216</v>
      </c>
      <c r="E8" s="95">
        <v>-2.2969286909145912</v>
      </c>
      <c r="F8" s="95">
        <v>2.2079903008511117</v>
      </c>
      <c r="G8" s="96">
        <v>1.2075217764209745</v>
      </c>
    </row>
    <row r="9" spans="1:8" x14ac:dyDescent="0.2">
      <c r="C9" s="61"/>
      <c r="D9" s="97" t="s">
        <v>2</v>
      </c>
      <c r="E9" s="98">
        <v>-2.1574671710867266</v>
      </c>
      <c r="F9" s="98">
        <v>3.3704320582147367</v>
      </c>
      <c r="G9" s="99">
        <v>2.1771770720060513</v>
      </c>
    </row>
    <row r="10" spans="1:8" x14ac:dyDescent="0.2">
      <c r="C10" s="61"/>
    </row>
    <row r="11" spans="1:8" x14ac:dyDescent="0.2">
      <c r="C11" s="35"/>
      <c r="D11" s="101"/>
      <c r="E11" s="35"/>
      <c r="F11" s="35"/>
      <c r="G11" s="35"/>
      <c r="H11" s="35"/>
    </row>
    <row r="12" spans="1:8" x14ac:dyDescent="0.2">
      <c r="C12" s="35"/>
      <c r="D12" s="101"/>
      <c r="E12" s="35"/>
      <c r="F12" s="35"/>
      <c r="G12" s="35"/>
      <c r="H12" s="35"/>
    </row>
    <row r="13" spans="1:8" x14ac:dyDescent="0.2">
      <c r="C13" s="35"/>
      <c r="D13" s="35"/>
      <c r="E13" s="35"/>
      <c r="F13" s="35"/>
      <c r="G13" s="35"/>
      <c r="H13" s="35"/>
    </row>
    <row r="14" spans="1:8" x14ac:dyDescent="0.2">
      <c r="C14" s="61"/>
      <c r="D14" s="61"/>
    </row>
    <row r="15" spans="1:8" x14ac:dyDescent="0.2">
      <c r="C15" s="61"/>
      <c r="D15" s="61"/>
    </row>
    <row r="16" spans="1:8" x14ac:dyDescent="0.2">
      <c r="C16" s="61"/>
      <c r="D16" s="61"/>
    </row>
    <row r="17" spans="2:4" x14ac:dyDescent="0.2">
      <c r="C17" s="61"/>
      <c r="D17" s="61"/>
    </row>
    <row r="18" spans="2:4" x14ac:dyDescent="0.2">
      <c r="C18" s="61"/>
      <c r="D18" s="61"/>
    </row>
    <row r="19" spans="2:4" x14ac:dyDescent="0.2">
      <c r="C19" s="61"/>
      <c r="D19" s="61"/>
    </row>
    <row r="20" spans="2:4" x14ac:dyDescent="0.2">
      <c r="B20" s="102" t="s">
        <v>155</v>
      </c>
      <c r="C20" s="61"/>
      <c r="D20" s="61"/>
    </row>
    <row r="21" spans="2:4" ht="15.75" customHeight="1" thickBot="1" x14ac:dyDescent="0.25">
      <c r="B21" s="103" t="s">
        <v>30</v>
      </c>
      <c r="C21" s="61"/>
      <c r="D21" s="61"/>
    </row>
    <row r="22" spans="2:4" ht="16.5" x14ac:dyDescent="0.3">
      <c r="B22" s="104"/>
      <c r="C22" s="61"/>
      <c r="D22" s="61"/>
    </row>
    <row r="28" spans="2:4" x14ac:dyDescent="0.2">
      <c r="C28" s="61"/>
      <c r="D28" s="61"/>
    </row>
    <row r="29" spans="2:4" x14ac:dyDescent="0.2">
      <c r="C29" s="61"/>
      <c r="D29" s="61"/>
    </row>
    <row r="30" spans="2:4" x14ac:dyDescent="0.2">
      <c r="C30" s="61"/>
      <c r="D30" s="61"/>
    </row>
    <row r="31" spans="2:4" x14ac:dyDescent="0.2">
      <c r="C31" s="61"/>
      <c r="D31" s="61"/>
    </row>
    <row r="32" spans="2:4" x14ac:dyDescent="0.2">
      <c r="C32" s="61"/>
      <c r="D32" s="61"/>
    </row>
    <row r="33" spans="3:4" x14ac:dyDescent="0.2">
      <c r="C33" s="61"/>
      <c r="D33" s="61"/>
    </row>
    <row r="34" spans="3:4" x14ac:dyDescent="0.2">
      <c r="C34" s="61"/>
      <c r="D34" s="61"/>
    </row>
    <row r="35" spans="3:4" x14ac:dyDescent="0.2">
      <c r="C35" s="61"/>
      <c r="D35" s="61"/>
    </row>
    <row r="36" spans="3:4" x14ac:dyDescent="0.2">
      <c r="C36" s="61"/>
      <c r="D36" s="61"/>
    </row>
    <row r="37" spans="3:4" x14ac:dyDescent="0.2">
      <c r="C37" s="61"/>
      <c r="D37" s="61"/>
    </row>
  </sheetData>
  <mergeCells count="5">
    <mergeCell ref="A1:B1"/>
    <mergeCell ref="D3:D4"/>
    <mergeCell ref="E3:E4"/>
    <mergeCell ref="F3:F4"/>
    <mergeCell ref="G3:G4"/>
  </mergeCells>
  <hyperlinks>
    <hyperlink ref="A1:B1" location="Turinys!A3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26"/>
  <sheetViews>
    <sheetView showGridLines="0" showRowColHeaders="0" zoomScale="115" zoomScaleNormal="115" workbookViewId="0">
      <selection activeCell="I30" sqref="I30"/>
    </sheetView>
  </sheetViews>
  <sheetFormatPr defaultRowHeight="14.25" x14ac:dyDescent="0.2"/>
  <cols>
    <col min="1" max="1" width="9" style="57"/>
    <col min="2" max="2" width="6.625" customWidth="1"/>
    <col min="3" max="6" width="9" customWidth="1"/>
  </cols>
  <sheetData>
    <row r="1" spans="1:9" s="57" customFormat="1" x14ac:dyDescent="0.2">
      <c r="A1" s="18" t="s">
        <v>0</v>
      </c>
      <c r="B1" s="59"/>
      <c r="C1" s="59"/>
    </row>
    <row r="2" spans="1:9" ht="15" thickBot="1" x14ac:dyDescent="0.25">
      <c r="B2" s="33"/>
      <c r="C2" s="33"/>
    </row>
    <row r="3" spans="1:9" ht="15" x14ac:dyDescent="0.2">
      <c r="B3" s="413" t="s">
        <v>337</v>
      </c>
      <c r="C3" s="414"/>
      <c r="D3" s="414"/>
      <c r="E3" s="414"/>
      <c r="F3" s="414"/>
      <c r="G3" s="414"/>
      <c r="H3" s="414"/>
      <c r="I3" s="414"/>
    </row>
    <row r="4" spans="1:9" ht="15" customHeight="1" x14ac:dyDescent="0.2">
      <c r="B4" s="61"/>
      <c r="C4" s="61"/>
      <c r="D4" s="61"/>
      <c r="E4" s="61"/>
    </row>
    <row r="5" spans="1:9" s="61" customFormat="1" x14ac:dyDescent="0.2"/>
    <row r="6" spans="1:9" s="61" customFormat="1" ht="14.25" customHeight="1" x14ac:dyDescent="0.2"/>
    <row r="7" spans="1:9" s="61" customFormat="1" ht="15" customHeight="1" x14ac:dyDescent="0.2"/>
    <row r="8" spans="1:9" s="61" customFormat="1" ht="14.25" customHeight="1" x14ac:dyDescent="0.2"/>
    <row r="9" spans="1:9" s="61" customFormat="1" x14ac:dyDescent="0.2"/>
    <row r="10" spans="1:9" s="61" customFormat="1" x14ac:dyDescent="0.2"/>
    <row r="11" spans="1:9" s="61" customFormat="1" x14ac:dyDescent="0.2"/>
    <row r="12" spans="1:9" s="61" customFormat="1" ht="14.25" customHeight="1" x14ac:dyDescent="0.2"/>
    <row r="13" spans="1:9" s="61" customFormat="1" ht="14.25" customHeight="1" x14ac:dyDescent="0.2"/>
    <row r="14" spans="1:9" s="61" customFormat="1" ht="15" customHeight="1" x14ac:dyDescent="0.2"/>
    <row r="15" spans="1:9" s="61" customFormat="1" ht="14.25" customHeight="1" x14ac:dyDescent="0.2"/>
    <row r="16" spans="1:9" s="61" customFormat="1" ht="14.25" customHeight="1" x14ac:dyDescent="0.2"/>
    <row r="17" spans="1:9" s="61" customFormat="1" ht="15" customHeight="1" x14ac:dyDescent="0.2"/>
    <row r="18" spans="1:9" s="61" customFormat="1" x14ac:dyDescent="0.2"/>
    <row r="19" spans="1:9" s="61" customFormat="1" x14ac:dyDescent="0.2"/>
    <row r="20" spans="1:9" s="61" customFormat="1" x14ac:dyDescent="0.2">
      <c r="B20" s="299" t="s">
        <v>303</v>
      </c>
    </row>
    <row r="21" spans="1:9" s="61" customFormat="1" ht="15" thickBot="1" x14ac:dyDescent="0.25">
      <c r="B21" s="394" t="s">
        <v>30</v>
      </c>
      <c r="C21" s="394"/>
      <c r="D21" s="394"/>
      <c r="E21" s="394"/>
      <c r="F21" s="412"/>
      <c r="G21" s="412"/>
      <c r="H21" s="412"/>
      <c r="I21" s="412"/>
    </row>
    <row r="22" spans="1:9" s="61" customFormat="1" x14ac:dyDescent="0.2"/>
    <row r="23" spans="1:9" s="61" customFormat="1" x14ac:dyDescent="0.2"/>
    <row r="24" spans="1:9" s="61" customFormat="1" x14ac:dyDescent="0.2">
      <c r="A24" s="57"/>
    </row>
    <row r="26" spans="1:9" x14ac:dyDescent="0.2">
      <c r="B26" s="58"/>
    </row>
  </sheetData>
  <mergeCells count="2">
    <mergeCell ref="B21:I21"/>
    <mergeCell ref="B3:I3"/>
  </mergeCells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26"/>
  <sheetViews>
    <sheetView showGridLines="0" showRowColHeaders="0" zoomScale="115" zoomScaleNormal="115" workbookViewId="0"/>
  </sheetViews>
  <sheetFormatPr defaultRowHeight="14.25" x14ac:dyDescent="0.2"/>
  <cols>
    <col min="1" max="1" width="9" style="61"/>
    <col min="2" max="2" width="6.625" style="61" customWidth="1"/>
    <col min="3" max="6" width="9" style="61" customWidth="1"/>
    <col min="7" max="16384" width="9" style="61"/>
  </cols>
  <sheetData>
    <row r="1" spans="1:9" x14ac:dyDescent="0.2">
      <c r="A1" s="18" t="s">
        <v>0</v>
      </c>
      <c r="B1" s="59"/>
      <c r="C1" s="59"/>
    </row>
    <row r="2" spans="1:9" ht="15" thickBot="1" x14ac:dyDescent="0.25">
      <c r="B2" s="33"/>
      <c r="C2" s="33"/>
    </row>
    <row r="3" spans="1:9" ht="15" x14ac:dyDescent="0.2">
      <c r="B3" s="413" t="s">
        <v>336</v>
      </c>
      <c r="C3" s="414"/>
      <c r="D3" s="414"/>
      <c r="E3" s="414"/>
      <c r="F3" s="414"/>
      <c r="G3" s="414"/>
      <c r="H3" s="414"/>
      <c r="I3" s="414"/>
    </row>
    <row r="4" spans="1:9" ht="15" customHeight="1" x14ac:dyDescent="0.2"/>
    <row r="6" spans="1:9" ht="14.25" customHeight="1" x14ac:dyDescent="0.2"/>
    <row r="7" spans="1:9" ht="15" customHeight="1" x14ac:dyDescent="0.2"/>
    <row r="8" spans="1:9" ht="14.25" customHeight="1" x14ac:dyDescent="0.2"/>
    <row r="12" spans="1:9" ht="14.25" customHeight="1" x14ac:dyDescent="0.2"/>
    <row r="13" spans="1:9" ht="14.25" customHeight="1" x14ac:dyDescent="0.2"/>
    <row r="14" spans="1:9" ht="15" customHeight="1" x14ac:dyDescent="0.2"/>
    <row r="15" spans="1:9" ht="14.25" customHeight="1" x14ac:dyDescent="0.2"/>
    <row r="16" spans="1:9" ht="14.25" customHeight="1" x14ac:dyDescent="0.2"/>
    <row r="17" spans="2:9" ht="15" customHeight="1" x14ac:dyDescent="0.2"/>
    <row r="19" spans="2:9" ht="15" thickBot="1" x14ac:dyDescent="0.25">
      <c r="B19" s="394" t="s">
        <v>30</v>
      </c>
      <c r="C19" s="394"/>
      <c r="D19" s="394"/>
      <c r="E19" s="394"/>
      <c r="F19" s="412"/>
      <c r="G19" s="412"/>
      <c r="H19" s="412"/>
      <c r="I19" s="412"/>
    </row>
    <row r="20" spans="2:9" x14ac:dyDescent="0.2">
      <c r="B20" s="299"/>
    </row>
    <row r="26" spans="2:9" x14ac:dyDescent="0.2">
      <c r="B26" s="58"/>
    </row>
  </sheetData>
  <mergeCells count="2">
    <mergeCell ref="B3:I3"/>
    <mergeCell ref="B19:I19"/>
  </mergeCells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J29"/>
  <sheetViews>
    <sheetView showGridLines="0" showRowColHeaders="0" zoomScale="115" zoomScaleNormal="115" workbookViewId="0"/>
  </sheetViews>
  <sheetFormatPr defaultRowHeight="14.25" x14ac:dyDescent="0.2"/>
  <cols>
    <col min="1" max="1" width="9" style="61"/>
    <col min="2" max="2" width="6.625" style="61" customWidth="1"/>
    <col min="3" max="6" width="9" style="61" customWidth="1"/>
    <col min="7" max="16384" width="9" style="61"/>
  </cols>
  <sheetData>
    <row r="1" spans="1:10" x14ac:dyDescent="0.2">
      <c r="A1" s="18" t="s">
        <v>0</v>
      </c>
      <c r="B1" s="59"/>
      <c r="C1" s="59"/>
    </row>
    <row r="2" spans="1:10" ht="15" thickBot="1" x14ac:dyDescent="0.25">
      <c r="B2" s="33"/>
      <c r="C2" s="33"/>
    </row>
    <row r="3" spans="1:10" ht="15" x14ac:dyDescent="0.2">
      <c r="B3" s="330" t="s">
        <v>335</v>
      </c>
      <c r="C3" s="331"/>
      <c r="D3" s="331"/>
      <c r="E3" s="331"/>
      <c r="F3" s="331"/>
      <c r="G3" s="331"/>
      <c r="H3" s="331"/>
      <c r="I3" s="331"/>
      <c r="J3" s="331"/>
    </row>
    <row r="4" spans="1:10" ht="15" customHeight="1" x14ac:dyDescent="0.2"/>
    <row r="6" spans="1:10" ht="14.25" customHeight="1" x14ac:dyDescent="0.2"/>
    <row r="7" spans="1:10" ht="15" customHeight="1" x14ac:dyDescent="0.2"/>
    <row r="8" spans="1:10" ht="14.25" customHeight="1" x14ac:dyDescent="0.2"/>
    <row r="12" spans="1:10" ht="14.25" customHeight="1" x14ac:dyDescent="0.2"/>
    <row r="13" spans="1:10" ht="14.25" customHeight="1" x14ac:dyDescent="0.2"/>
    <row r="14" spans="1:10" ht="15" customHeight="1" x14ac:dyDescent="0.2"/>
    <row r="15" spans="1:10" ht="14.25" customHeight="1" x14ac:dyDescent="0.2"/>
    <row r="16" spans="1:10" ht="14.25" customHeight="1" x14ac:dyDescent="0.2"/>
    <row r="17" spans="2:10" ht="15" customHeight="1" x14ac:dyDescent="0.2"/>
    <row r="20" spans="2:10" x14ac:dyDescent="0.2">
      <c r="B20" s="299"/>
    </row>
    <row r="27" spans="2:10" x14ac:dyDescent="0.2">
      <c r="B27" s="298" t="s">
        <v>128</v>
      </c>
    </row>
    <row r="28" spans="2:10" x14ac:dyDescent="0.2">
      <c r="B28" s="300" t="s">
        <v>304</v>
      </c>
    </row>
    <row r="29" spans="2:10" ht="15" thickBot="1" x14ac:dyDescent="0.25">
      <c r="B29" s="309" t="s">
        <v>30</v>
      </c>
      <c r="C29" s="309"/>
      <c r="D29" s="309"/>
      <c r="E29" s="309"/>
      <c r="F29" s="310"/>
      <c r="G29" s="310"/>
      <c r="H29" s="310"/>
      <c r="I29" s="310"/>
      <c r="J29" s="310"/>
    </row>
  </sheetData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32"/>
  <sheetViews>
    <sheetView showGridLines="0" showRowColHeaders="0" zoomScale="115" zoomScaleNormal="115" workbookViewId="0"/>
  </sheetViews>
  <sheetFormatPr defaultRowHeight="14.25" x14ac:dyDescent="0.2"/>
  <cols>
    <col min="1" max="1" width="9" style="61"/>
    <col min="2" max="2" width="6.625" style="61" customWidth="1"/>
    <col min="3" max="6" width="9" style="61" customWidth="1"/>
    <col min="7" max="16384" width="9" style="61"/>
  </cols>
  <sheetData>
    <row r="1" spans="1:9" x14ac:dyDescent="0.2">
      <c r="A1" s="18" t="s">
        <v>0</v>
      </c>
      <c r="B1" s="59"/>
      <c r="C1" s="59"/>
    </row>
    <row r="2" spans="1:9" ht="15" thickBot="1" x14ac:dyDescent="0.25">
      <c r="B2" s="33"/>
      <c r="C2" s="33"/>
    </row>
    <row r="3" spans="1:9" ht="15" x14ac:dyDescent="0.2">
      <c r="B3" s="413" t="s">
        <v>334</v>
      </c>
      <c r="C3" s="414"/>
      <c r="D3" s="414"/>
      <c r="E3" s="414"/>
      <c r="F3" s="414"/>
      <c r="G3" s="414"/>
      <c r="H3" s="414"/>
      <c r="I3" s="414"/>
    </row>
    <row r="4" spans="1:9" ht="15" customHeight="1" x14ac:dyDescent="0.2"/>
    <row r="6" spans="1:9" ht="14.25" customHeight="1" x14ac:dyDescent="0.2"/>
    <row r="7" spans="1:9" ht="15" customHeight="1" x14ac:dyDescent="0.2"/>
    <row r="8" spans="1:9" ht="14.25" customHeight="1" x14ac:dyDescent="0.2"/>
    <row r="10" spans="1:9" ht="15" customHeight="1" x14ac:dyDescent="0.2"/>
    <row r="12" spans="1:9" ht="14.25" customHeight="1" x14ac:dyDescent="0.2"/>
    <row r="13" spans="1:9" ht="14.25" customHeight="1" x14ac:dyDescent="0.2"/>
    <row r="14" spans="1:9" ht="15" customHeight="1" x14ac:dyDescent="0.2"/>
    <row r="15" spans="1:9" ht="14.25" customHeight="1" x14ac:dyDescent="0.2"/>
    <row r="16" spans="1:9" ht="14.25" customHeight="1" x14ac:dyDescent="0.2"/>
    <row r="17" spans="2:9" ht="15" customHeight="1" x14ac:dyDescent="0.2"/>
    <row r="18" spans="2:9" ht="14.25" customHeight="1" x14ac:dyDescent="0.2"/>
    <row r="19" spans="2:9" ht="15" customHeight="1" x14ac:dyDescent="0.2"/>
    <row r="24" spans="2:9" ht="14.25" customHeight="1" x14ac:dyDescent="0.2"/>
    <row r="26" spans="2:9" ht="15" customHeight="1" x14ac:dyDescent="0.2">
      <c r="B26" s="58"/>
    </row>
    <row r="30" spans="2:9" x14ac:dyDescent="0.2">
      <c r="B30" s="298" t="s">
        <v>128</v>
      </c>
    </row>
    <row r="31" spans="2:9" x14ac:dyDescent="0.2">
      <c r="B31" s="298" t="s">
        <v>305</v>
      </c>
    </row>
    <row r="32" spans="2:9" ht="15" thickBot="1" x14ac:dyDescent="0.25">
      <c r="B32" s="394" t="s">
        <v>30</v>
      </c>
      <c r="C32" s="394"/>
      <c r="D32" s="394"/>
      <c r="E32" s="394"/>
      <c r="F32" s="412"/>
      <c r="G32" s="412"/>
      <c r="H32" s="412"/>
      <c r="I32" s="412"/>
    </row>
  </sheetData>
  <mergeCells count="2">
    <mergeCell ref="B3:I3"/>
    <mergeCell ref="B32:I32"/>
  </mergeCells>
  <hyperlinks>
    <hyperlink ref="A1" location="Turinys!A1" display="↖ atgal į turinį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N1"/>
  <sheetViews>
    <sheetView showGridLines="0" zoomScaleNormal="100" workbookViewId="0">
      <selection activeCell="L1" sqref="A1:L37"/>
    </sheetView>
  </sheetViews>
  <sheetFormatPr defaultRowHeight="12.75" x14ac:dyDescent="0.2"/>
  <cols>
    <col min="1" max="1" width="37.5" style="69" customWidth="1"/>
    <col min="2" max="4" width="9" style="69"/>
    <col min="5" max="5" width="8.5" style="69" customWidth="1"/>
    <col min="6" max="6" width="9" style="69" customWidth="1"/>
    <col min="7" max="7" width="8.75" style="69" customWidth="1"/>
    <col min="8" max="8" width="9.25" style="69" customWidth="1"/>
    <col min="9" max="9" width="8.875" style="69" customWidth="1"/>
    <col min="10" max="10" width="9.75" style="69" customWidth="1"/>
    <col min="11" max="16384" width="9" style="69"/>
  </cols>
  <sheetData>
    <row r="1" spans="13:14" s="68" customFormat="1" x14ac:dyDescent="0.2">
      <c r="M1" s="69"/>
      <c r="N1" s="69"/>
    </row>
  </sheetData>
  <pageMargins left="0.7" right="0.7" top="0.75" bottom="0.75" header="0.3" footer="0.3"/>
  <pageSetup scale="8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14"/>
  <sheetViews>
    <sheetView showGridLines="0" showRowColHeaders="0" topLeftCell="A34" zoomScaleNormal="100" workbookViewId="0">
      <selection activeCell="K11" sqref="K11"/>
    </sheetView>
  </sheetViews>
  <sheetFormatPr defaultRowHeight="14.25" x14ac:dyDescent="0.2"/>
  <cols>
    <col min="1" max="1" width="9" style="61"/>
    <col min="2" max="2" width="39" style="37" customWidth="1"/>
    <col min="3" max="3" width="9" style="37"/>
    <col min="4" max="16384" width="9" style="54"/>
  </cols>
  <sheetData>
    <row r="1" spans="1:8" x14ac:dyDescent="0.2">
      <c r="A1" s="60" t="s">
        <v>0</v>
      </c>
      <c r="C1" s="35"/>
    </row>
    <row r="2" spans="1:8" ht="15" thickBot="1" x14ac:dyDescent="0.25">
      <c r="B2" s="35"/>
      <c r="C2" s="35"/>
    </row>
    <row r="3" spans="1:8" ht="15" x14ac:dyDescent="0.2">
      <c r="B3" s="31" t="s">
        <v>333</v>
      </c>
      <c r="C3" s="31"/>
      <c r="D3" s="31"/>
      <c r="E3" s="31"/>
      <c r="F3" s="31"/>
      <c r="G3" s="31"/>
      <c r="H3" s="31"/>
    </row>
    <row r="4" spans="1:8" x14ac:dyDescent="0.2">
      <c r="B4" s="35"/>
      <c r="C4" s="35"/>
    </row>
    <row r="5" spans="1:8" ht="15" customHeight="1" x14ac:dyDescent="0.2">
      <c r="B5" s="417" t="s">
        <v>52</v>
      </c>
      <c r="C5" s="419" t="s">
        <v>65</v>
      </c>
      <c r="D5" s="421" t="s">
        <v>243</v>
      </c>
      <c r="E5" s="419" t="s">
        <v>244</v>
      </c>
      <c r="F5" s="419" t="s">
        <v>13</v>
      </c>
      <c r="G5" s="415" t="s">
        <v>245</v>
      </c>
      <c r="H5" s="369"/>
    </row>
    <row r="6" spans="1:8" x14ac:dyDescent="0.2">
      <c r="B6" s="418"/>
      <c r="C6" s="420"/>
      <c r="D6" s="398"/>
      <c r="E6" s="420"/>
      <c r="F6" s="420"/>
      <c r="G6" s="277" t="s">
        <v>244</v>
      </c>
      <c r="H6" s="278" t="s">
        <v>13</v>
      </c>
    </row>
    <row r="7" spans="1:8" x14ac:dyDescent="0.2">
      <c r="B7" s="256" t="s">
        <v>67</v>
      </c>
      <c r="C7" s="257" t="s">
        <v>68</v>
      </c>
      <c r="D7" s="338">
        <v>15683.1</v>
      </c>
      <c r="E7" s="338">
        <v>16736.599999999999</v>
      </c>
      <c r="F7" s="338">
        <v>18178.2</v>
      </c>
      <c r="G7" s="338">
        <v>6.7</v>
      </c>
      <c r="H7" s="338">
        <v>8.6</v>
      </c>
    </row>
    <row r="8" spans="1:8" x14ac:dyDescent="0.2">
      <c r="B8" s="258" t="s">
        <v>14</v>
      </c>
      <c r="C8" s="259"/>
      <c r="D8" s="339">
        <v>13678.8</v>
      </c>
      <c r="E8" s="339">
        <v>14527.6</v>
      </c>
      <c r="F8" s="339">
        <v>15922.9</v>
      </c>
      <c r="G8" s="339">
        <v>6.2</v>
      </c>
      <c r="H8" s="339">
        <v>9.6</v>
      </c>
    </row>
    <row r="9" spans="1:8" x14ac:dyDescent="0.2">
      <c r="B9" s="260" t="s">
        <v>69</v>
      </c>
      <c r="C9" s="136" t="s">
        <v>70</v>
      </c>
      <c r="D9" s="337">
        <v>5220.2</v>
      </c>
      <c r="E9" s="337">
        <v>5508.9</v>
      </c>
      <c r="F9" s="337">
        <v>6071</v>
      </c>
      <c r="G9" s="354">
        <v>5.5</v>
      </c>
      <c r="H9" s="354">
        <v>10.199999999999999</v>
      </c>
    </row>
    <row r="10" spans="1:8" x14ac:dyDescent="0.2">
      <c r="B10" s="263" t="s">
        <v>246</v>
      </c>
      <c r="C10" s="136" t="s">
        <v>71</v>
      </c>
      <c r="D10" s="340">
        <v>3522.2</v>
      </c>
      <c r="E10" s="340">
        <v>3743.1</v>
      </c>
      <c r="F10" s="340">
        <v>4052.4</v>
      </c>
      <c r="G10" s="353">
        <v>6.3</v>
      </c>
      <c r="H10" s="353">
        <v>8.3000000000000007</v>
      </c>
    </row>
    <row r="11" spans="1:8" ht="25.5" x14ac:dyDescent="0.2">
      <c r="B11" s="263" t="s">
        <v>247</v>
      </c>
      <c r="C11" s="265" t="s">
        <v>123</v>
      </c>
      <c r="D11" s="337">
        <v>1444.4</v>
      </c>
      <c r="E11" s="337">
        <v>1479.7</v>
      </c>
      <c r="F11" s="337">
        <v>1612.4</v>
      </c>
      <c r="G11" s="354">
        <v>2.4</v>
      </c>
      <c r="H11" s="354">
        <v>9</v>
      </c>
    </row>
    <row r="12" spans="1:8" ht="63.75" customHeight="1" x14ac:dyDescent="0.2">
      <c r="B12" s="266" t="s">
        <v>72</v>
      </c>
      <c r="C12" s="265" t="s">
        <v>73</v>
      </c>
      <c r="D12" s="337">
        <v>182.8</v>
      </c>
      <c r="E12" s="337">
        <v>189.4</v>
      </c>
      <c r="F12" s="337">
        <v>307.60000000000002</v>
      </c>
      <c r="G12" s="354">
        <v>3.6</v>
      </c>
      <c r="H12" s="354">
        <v>62.4</v>
      </c>
    </row>
    <row r="13" spans="1:8" x14ac:dyDescent="0.2">
      <c r="B13" s="268" t="s">
        <v>74</v>
      </c>
      <c r="C13" s="265" t="s">
        <v>75</v>
      </c>
      <c r="D13" s="337">
        <v>2566.6999999999998</v>
      </c>
      <c r="E13" s="337">
        <v>4202.5</v>
      </c>
      <c r="F13" s="337">
        <v>4555.3999999999996</v>
      </c>
      <c r="G13" s="354">
        <v>63.7</v>
      </c>
      <c r="H13" s="354">
        <v>8.4</v>
      </c>
    </row>
    <row r="14" spans="1:8" ht="28.5" customHeight="1" x14ac:dyDescent="0.2">
      <c r="B14" s="263" t="s">
        <v>248</v>
      </c>
      <c r="C14" s="265" t="s">
        <v>76</v>
      </c>
      <c r="D14" s="337">
        <v>1837.6</v>
      </c>
      <c r="E14" s="337">
        <v>3401.9</v>
      </c>
      <c r="F14" s="337">
        <v>3658.9</v>
      </c>
      <c r="G14" s="354">
        <v>85.1</v>
      </c>
      <c r="H14" s="354">
        <v>7.6</v>
      </c>
    </row>
    <row r="15" spans="1:8" ht="16.5" customHeight="1" x14ac:dyDescent="0.2">
      <c r="B15" s="260" t="s">
        <v>249</v>
      </c>
      <c r="C15" s="136" t="s">
        <v>77</v>
      </c>
      <c r="D15" s="337">
        <v>691.2</v>
      </c>
      <c r="E15" s="337">
        <v>756.1</v>
      </c>
      <c r="F15" s="337">
        <v>843.6</v>
      </c>
      <c r="G15" s="354">
        <v>9.4</v>
      </c>
      <c r="H15" s="354">
        <v>11.6</v>
      </c>
    </row>
    <row r="16" spans="1:8" ht="16.5" customHeight="1" x14ac:dyDescent="0.2">
      <c r="B16" s="269" t="s">
        <v>78</v>
      </c>
      <c r="C16" s="136" t="s">
        <v>79</v>
      </c>
      <c r="D16" s="337">
        <v>1.8</v>
      </c>
      <c r="E16" s="337">
        <v>2</v>
      </c>
      <c r="F16" s="337">
        <v>1.8</v>
      </c>
      <c r="G16" s="354">
        <v>9.1</v>
      </c>
      <c r="H16" s="354">
        <v>-9.4</v>
      </c>
    </row>
    <row r="17" spans="2:8" x14ac:dyDescent="0.2">
      <c r="B17" s="270" t="s">
        <v>15</v>
      </c>
      <c r="C17" s="271" t="s">
        <v>80</v>
      </c>
      <c r="D17" s="353">
        <v>5891.9</v>
      </c>
      <c r="E17" s="353">
        <v>4816.2</v>
      </c>
      <c r="F17" s="353">
        <v>5296.5</v>
      </c>
      <c r="G17" s="353">
        <v>-18.3</v>
      </c>
      <c r="H17" s="353">
        <v>10</v>
      </c>
    </row>
    <row r="18" spans="2:8" x14ac:dyDescent="0.2">
      <c r="B18" s="260" t="s">
        <v>81</v>
      </c>
      <c r="C18" s="136" t="s">
        <v>82</v>
      </c>
      <c r="D18" s="337">
        <v>3893.7</v>
      </c>
      <c r="E18" s="337">
        <v>352.5</v>
      </c>
      <c r="F18" s="337">
        <v>390.4</v>
      </c>
      <c r="G18" s="354">
        <v>-90.9</v>
      </c>
      <c r="H18" s="354">
        <v>10.7</v>
      </c>
    </row>
    <row r="19" spans="2:8" x14ac:dyDescent="0.2">
      <c r="B19" s="260" t="s">
        <v>83</v>
      </c>
      <c r="C19" s="136" t="s">
        <v>84</v>
      </c>
      <c r="D19" s="337">
        <v>0</v>
      </c>
      <c r="E19" s="337">
        <v>0</v>
      </c>
      <c r="F19" s="337">
        <v>0</v>
      </c>
      <c r="G19" s="337">
        <v>0</v>
      </c>
      <c r="H19" s="337">
        <v>0</v>
      </c>
    </row>
    <row r="20" spans="2:8" x14ac:dyDescent="0.2">
      <c r="B20" s="260" t="s">
        <v>85</v>
      </c>
      <c r="C20" s="136" t="s">
        <v>86</v>
      </c>
      <c r="D20" s="337">
        <v>1860.6</v>
      </c>
      <c r="E20" s="337">
        <v>4337.1000000000004</v>
      </c>
      <c r="F20" s="337">
        <v>4772.1000000000004</v>
      </c>
      <c r="G20" s="354">
        <v>133.1</v>
      </c>
      <c r="H20" s="354">
        <v>10</v>
      </c>
    </row>
    <row r="21" spans="2:8" x14ac:dyDescent="0.2">
      <c r="B21" s="258" t="s">
        <v>16</v>
      </c>
      <c r="C21" s="259"/>
      <c r="D21" s="341">
        <v>1146.4000000000001</v>
      </c>
      <c r="E21" s="341">
        <v>1234</v>
      </c>
      <c r="F21" s="341">
        <v>1201.9000000000001</v>
      </c>
      <c r="G21" s="341">
        <v>7.6</v>
      </c>
      <c r="H21" s="341">
        <v>-2.6</v>
      </c>
    </row>
    <row r="22" spans="2:8" ht="25.5" x14ac:dyDescent="0.2">
      <c r="B22" s="268" t="s">
        <v>87</v>
      </c>
      <c r="C22" s="136" t="s">
        <v>88</v>
      </c>
      <c r="D22" s="337">
        <v>916.8</v>
      </c>
      <c r="E22" s="337">
        <v>947.8</v>
      </c>
      <c r="F22" s="337">
        <v>954.3</v>
      </c>
      <c r="G22" s="354">
        <v>3.4</v>
      </c>
      <c r="H22" s="354">
        <v>0.7</v>
      </c>
    </row>
    <row r="23" spans="2:8" x14ac:dyDescent="0.2">
      <c r="B23" s="269" t="s">
        <v>89</v>
      </c>
      <c r="C23" s="136" t="s">
        <v>90</v>
      </c>
      <c r="D23" s="337">
        <v>229.6</v>
      </c>
      <c r="E23" s="337">
        <v>286.2</v>
      </c>
      <c r="F23" s="337">
        <v>247.6</v>
      </c>
      <c r="G23" s="354">
        <v>24.6</v>
      </c>
      <c r="H23" s="354">
        <v>-13.5</v>
      </c>
    </row>
    <row r="24" spans="2:8" ht="26.25" customHeight="1" x14ac:dyDescent="0.2">
      <c r="B24" s="272" t="s">
        <v>250</v>
      </c>
      <c r="C24" s="136" t="s">
        <v>91</v>
      </c>
      <c r="D24" s="337">
        <v>13.6</v>
      </c>
      <c r="E24" s="337">
        <v>12.2</v>
      </c>
      <c r="F24" s="337">
        <v>14.4</v>
      </c>
      <c r="G24" s="354">
        <v>-10.3</v>
      </c>
      <c r="H24" s="354">
        <v>17.8</v>
      </c>
    </row>
    <row r="25" spans="2:8" x14ac:dyDescent="0.2">
      <c r="B25" s="273" t="s">
        <v>251</v>
      </c>
      <c r="C25" s="136" t="s">
        <v>92</v>
      </c>
      <c r="D25" s="337">
        <v>216</v>
      </c>
      <c r="E25" s="337">
        <v>252.5</v>
      </c>
      <c r="F25" s="337">
        <v>208.8</v>
      </c>
      <c r="G25" s="354">
        <v>16.899999999999999</v>
      </c>
      <c r="H25" s="354">
        <v>-17.3</v>
      </c>
    </row>
    <row r="26" spans="2:8" x14ac:dyDescent="0.2">
      <c r="B26" s="274" t="s">
        <v>124</v>
      </c>
      <c r="C26" s="271" t="s">
        <v>125</v>
      </c>
      <c r="D26" s="354">
        <v>857.9</v>
      </c>
      <c r="E26" s="354">
        <v>975</v>
      </c>
      <c r="F26" s="354">
        <v>1052.9000000000001</v>
      </c>
      <c r="G26" s="354">
        <v>13.6</v>
      </c>
      <c r="H26" s="354">
        <v>8</v>
      </c>
    </row>
    <row r="27" spans="2:8" x14ac:dyDescent="0.2">
      <c r="B27" s="269" t="s">
        <v>252</v>
      </c>
      <c r="C27" s="136"/>
      <c r="D27" s="337" t="s">
        <v>253</v>
      </c>
      <c r="E27" s="337">
        <v>826</v>
      </c>
      <c r="F27" s="337">
        <v>955.5</v>
      </c>
      <c r="G27" s="354">
        <v>48.1</v>
      </c>
      <c r="H27" s="354">
        <v>15.7</v>
      </c>
    </row>
    <row r="28" spans="2:8" x14ac:dyDescent="0.2">
      <c r="B28" s="258" t="s">
        <v>94</v>
      </c>
      <c r="C28" s="259"/>
      <c r="D28" s="339">
        <v>15412.3</v>
      </c>
      <c r="E28" s="339">
        <v>16731.2</v>
      </c>
      <c r="F28" s="339">
        <v>18285.599999999999</v>
      </c>
      <c r="G28" s="339">
        <v>8.6</v>
      </c>
      <c r="H28" s="339">
        <v>9.3000000000000007</v>
      </c>
    </row>
    <row r="29" spans="2:8" x14ac:dyDescent="0.2">
      <c r="B29" s="258" t="s">
        <v>95</v>
      </c>
      <c r="C29" s="259"/>
      <c r="D29" s="341">
        <v>13838.2</v>
      </c>
      <c r="E29" s="341">
        <v>14987.8</v>
      </c>
      <c r="F29" s="341">
        <v>16249</v>
      </c>
      <c r="G29" s="341">
        <v>8.3000000000000007</v>
      </c>
      <c r="H29" s="341">
        <v>8.4</v>
      </c>
    </row>
    <row r="30" spans="2:8" x14ac:dyDescent="0.2">
      <c r="B30" s="269" t="s">
        <v>17</v>
      </c>
      <c r="C30" s="136" t="s">
        <v>96</v>
      </c>
      <c r="D30" s="337">
        <v>4424.1000000000004</v>
      </c>
      <c r="E30" s="337">
        <v>4845.2</v>
      </c>
      <c r="F30" s="337">
        <v>5092.5</v>
      </c>
      <c r="G30" s="354">
        <v>9.5</v>
      </c>
      <c r="H30" s="354">
        <v>5.0999999999999996</v>
      </c>
    </row>
    <row r="31" spans="2:8" x14ac:dyDescent="0.2">
      <c r="B31" s="269" t="s">
        <v>97</v>
      </c>
      <c r="C31" s="136" t="s">
        <v>98</v>
      </c>
      <c r="D31" s="337">
        <v>1992.3</v>
      </c>
      <c r="E31" s="337">
        <v>2408.9</v>
      </c>
      <c r="F31" s="337">
        <v>2495.3000000000002</v>
      </c>
      <c r="G31" s="354">
        <v>20.9</v>
      </c>
      <c r="H31" s="354">
        <v>3.6</v>
      </c>
    </row>
    <row r="32" spans="2:8" x14ac:dyDescent="0.2">
      <c r="B32" s="275" t="s">
        <v>99</v>
      </c>
      <c r="C32" s="136" t="s">
        <v>100</v>
      </c>
      <c r="D32" s="337">
        <v>3.2</v>
      </c>
      <c r="E32" s="337">
        <v>3.2</v>
      </c>
      <c r="F32" s="337">
        <v>3.2</v>
      </c>
      <c r="G32" s="354">
        <v>0</v>
      </c>
      <c r="H32" s="354">
        <v>0</v>
      </c>
    </row>
    <row r="33" spans="2:8" x14ac:dyDescent="0.2">
      <c r="B33" s="275" t="s">
        <v>101</v>
      </c>
      <c r="C33" s="271" t="s">
        <v>126</v>
      </c>
      <c r="D33" s="340">
        <v>187.1</v>
      </c>
      <c r="E33" s="340">
        <v>190.1</v>
      </c>
      <c r="F33" s="340">
        <v>209.6</v>
      </c>
      <c r="G33" s="353">
        <v>1.6</v>
      </c>
      <c r="H33" s="353">
        <v>10.3</v>
      </c>
    </row>
    <row r="34" spans="2:8" x14ac:dyDescent="0.2">
      <c r="B34" s="269" t="s">
        <v>102</v>
      </c>
      <c r="C34" s="136" t="s">
        <v>90</v>
      </c>
      <c r="D34" s="337">
        <v>398.8</v>
      </c>
      <c r="E34" s="337">
        <v>352.7</v>
      </c>
      <c r="F34" s="337">
        <v>246.3</v>
      </c>
      <c r="G34" s="354">
        <v>-11.6</v>
      </c>
      <c r="H34" s="354">
        <v>-30.2</v>
      </c>
    </row>
    <row r="35" spans="2:8" x14ac:dyDescent="0.2">
      <c r="B35" s="272" t="s">
        <v>250</v>
      </c>
      <c r="C35" s="136" t="s">
        <v>91</v>
      </c>
      <c r="D35" s="337">
        <v>398.8</v>
      </c>
      <c r="E35" s="337">
        <v>352.7</v>
      </c>
      <c r="F35" s="337">
        <v>246.3</v>
      </c>
      <c r="G35" s="354">
        <v>-11.6</v>
      </c>
      <c r="H35" s="354">
        <v>-30.2</v>
      </c>
    </row>
    <row r="36" spans="2:8" x14ac:dyDescent="0.2">
      <c r="B36" s="269" t="s">
        <v>18</v>
      </c>
      <c r="C36" s="136" t="s">
        <v>103</v>
      </c>
      <c r="D36" s="337">
        <v>6112.7</v>
      </c>
      <c r="E36" s="337">
        <v>6575.1</v>
      </c>
      <c r="F36" s="337">
        <v>7333.6</v>
      </c>
      <c r="G36" s="354">
        <v>7.6</v>
      </c>
      <c r="H36" s="354">
        <v>11.5</v>
      </c>
    </row>
    <row r="37" spans="2:8" ht="25.5" x14ac:dyDescent="0.2">
      <c r="B37" s="266" t="s">
        <v>104</v>
      </c>
      <c r="C37" s="136" t="s">
        <v>105</v>
      </c>
      <c r="D37" s="337">
        <v>5357.5</v>
      </c>
      <c r="E37" s="337">
        <v>5746.9</v>
      </c>
      <c r="F37" s="337">
        <v>6495.2</v>
      </c>
      <c r="G37" s="354">
        <v>7.3</v>
      </c>
      <c r="H37" s="354">
        <v>13</v>
      </c>
    </row>
    <row r="38" spans="2:8" x14ac:dyDescent="0.2">
      <c r="B38" s="272" t="s">
        <v>254</v>
      </c>
      <c r="C38" s="136"/>
      <c r="D38" s="337">
        <v>2962.3</v>
      </c>
      <c r="E38" s="337">
        <v>3200</v>
      </c>
      <c r="F38" s="337">
        <v>3439.9</v>
      </c>
      <c r="G38" s="354">
        <v>8</v>
      </c>
      <c r="H38" s="354">
        <v>7.5</v>
      </c>
    </row>
    <row r="39" spans="2:8" x14ac:dyDescent="0.2">
      <c r="B39" s="273" t="s">
        <v>255</v>
      </c>
      <c r="C39" s="271"/>
      <c r="D39" s="337" t="s">
        <v>64</v>
      </c>
      <c r="E39" s="340">
        <v>650.9</v>
      </c>
      <c r="F39" s="340">
        <v>700.7</v>
      </c>
      <c r="G39" s="353">
        <v>-90.2</v>
      </c>
      <c r="H39" s="353">
        <v>7.6</v>
      </c>
    </row>
    <row r="40" spans="2:8" x14ac:dyDescent="0.2">
      <c r="B40" s="273" t="s">
        <v>256</v>
      </c>
      <c r="C40" s="271"/>
      <c r="D40" s="337">
        <v>226.2</v>
      </c>
      <c r="E40" s="337">
        <v>195</v>
      </c>
      <c r="F40" s="337">
        <v>210.7</v>
      </c>
      <c r="G40" s="354">
        <v>-13.8</v>
      </c>
      <c r="H40" s="354">
        <v>8.1</v>
      </c>
    </row>
    <row r="41" spans="2:8" x14ac:dyDescent="0.2">
      <c r="B41" s="273" t="s">
        <v>257</v>
      </c>
      <c r="C41" s="271"/>
      <c r="D41" s="337" t="s">
        <v>64</v>
      </c>
      <c r="E41" s="337">
        <v>854.7</v>
      </c>
      <c r="F41" s="337">
        <v>1204.2</v>
      </c>
      <c r="G41" s="337" t="s">
        <v>64</v>
      </c>
      <c r="H41" s="354">
        <v>40.9</v>
      </c>
    </row>
    <row r="42" spans="2:8" ht="38.25" x14ac:dyDescent="0.2">
      <c r="B42" s="266" t="s">
        <v>258</v>
      </c>
      <c r="C42" s="136"/>
      <c r="D42" s="337" t="s">
        <v>64</v>
      </c>
      <c r="E42" s="337">
        <v>562.1</v>
      </c>
      <c r="F42" s="337">
        <v>650.1</v>
      </c>
      <c r="G42" s="337" t="s">
        <v>64</v>
      </c>
      <c r="H42" s="354">
        <v>15.6</v>
      </c>
    </row>
    <row r="43" spans="2:8" x14ac:dyDescent="0.2">
      <c r="B43" s="266" t="s">
        <v>106</v>
      </c>
      <c r="C43" s="136" t="s">
        <v>107</v>
      </c>
      <c r="D43" s="337">
        <v>755.2</v>
      </c>
      <c r="E43" s="337">
        <v>828.1</v>
      </c>
      <c r="F43" s="337">
        <v>838.2</v>
      </c>
      <c r="G43" s="354">
        <v>9.6999999999999993</v>
      </c>
      <c r="H43" s="354">
        <v>1.2</v>
      </c>
    </row>
    <row r="44" spans="2:8" ht="26.25" customHeight="1" x14ac:dyDescent="0.2">
      <c r="B44" s="273" t="s">
        <v>108</v>
      </c>
      <c r="C44" s="271" t="s">
        <v>109</v>
      </c>
      <c r="D44" s="337">
        <v>720</v>
      </c>
      <c r="E44" s="337">
        <v>612.6</v>
      </c>
      <c r="F44" s="337">
        <v>868.5</v>
      </c>
      <c r="G44" s="354">
        <v>-14.9</v>
      </c>
      <c r="H44" s="354">
        <v>41.8</v>
      </c>
    </row>
    <row r="45" spans="2:8" x14ac:dyDescent="0.2">
      <c r="B45" s="269" t="s">
        <v>110</v>
      </c>
      <c r="C45" s="136" t="s">
        <v>111</v>
      </c>
      <c r="D45" s="337">
        <v>3333.3</v>
      </c>
      <c r="E45" s="337">
        <v>356.2</v>
      </c>
      <c r="F45" s="337">
        <v>375.1</v>
      </c>
      <c r="G45" s="353">
        <v>-89.3</v>
      </c>
      <c r="H45" s="353">
        <v>5.3</v>
      </c>
    </row>
    <row r="46" spans="2:8" x14ac:dyDescent="0.2">
      <c r="B46" s="276" t="s">
        <v>19</v>
      </c>
      <c r="C46" s="259"/>
      <c r="D46" s="339">
        <v>1574.1</v>
      </c>
      <c r="E46" s="339">
        <v>1743.5</v>
      </c>
      <c r="F46" s="339">
        <v>2036.6</v>
      </c>
      <c r="G46" s="339">
        <v>10.8</v>
      </c>
      <c r="H46" s="339">
        <v>16.8</v>
      </c>
    </row>
    <row r="47" spans="2:8" x14ac:dyDescent="0.2">
      <c r="B47" s="260" t="s">
        <v>112</v>
      </c>
      <c r="C47" s="136" t="s">
        <v>113</v>
      </c>
      <c r="D47" s="337">
        <v>171.1</v>
      </c>
      <c r="E47" s="337">
        <v>133.9</v>
      </c>
      <c r="F47" s="337">
        <v>167.1</v>
      </c>
      <c r="G47" s="354">
        <v>-21.8</v>
      </c>
      <c r="H47" s="354">
        <v>24.7</v>
      </c>
    </row>
    <row r="48" spans="2:8" x14ac:dyDescent="0.2">
      <c r="B48" s="269" t="s">
        <v>114</v>
      </c>
      <c r="C48" s="136" t="s">
        <v>127</v>
      </c>
      <c r="D48" s="337">
        <v>1402.9</v>
      </c>
      <c r="E48" s="337">
        <v>1609.5</v>
      </c>
      <c r="F48" s="337">
        <v>1869.5</v>
      </c>
      <c r="G48" s="354">
        <v>14.7</v>
      </c>
      <c r="H48" s="354">
        <v>16.2</v>
      </c>
    </row>
    <row r="49" spans="2:8" ht="25.5" x14ac:dyDescent="0.2">
      <c r="B49" s="254" t="s">
        <v>119</v>
      </c>
      <c r="C49" s="255" t="s">
        <v>115</v>
      </c>
      <c r="D49" s="449">
        <v>270.8</v>
      </c>
      <c r="E49" s="449">
        <v>5.4</v>
      </c>
      <c r="F49" s="449">
        <v>-107.4</v>
      </c>
      <c r="G49" s="449">
        <v>-98</v>
      </c>
      <c r="H49" s="449">
        <v>-2096.1999999999998</v>
      </c>
    </row>
    <row r="50" spans="2:8" ht="24.75" customHeight="1" x14ac:dyDescent="0.2">
      <c r="B50" s="416" t="s">
        <v>259</v>
      </c>
      <c r="C50" s="416"/>
      <c r="D50" s="416"/>
      <c r="E50" s="416"/>
      <c r="F50" s="416"/>
      <c r="G50" s="416"/>
      <c r="H50" s="416"/>
    </row>
    <row r="51" spans="2:8" ht="15" thickBot="1" x14ac:dyDescent="0.25">
      <c r="B51" s="394" t="s">
        <v>260</v>
      </c>
      <c r="C51" s="394"/>
      <c r="D51" s="394"/>
      <c r="E51" s="394"/>
      <c r="F51" s="394"/>
      <c r="G51" s="394"/>
      <c r="H51" s="394"/>
    </row>
    <row r="52" spans="2:8" x14ac:dyDescent="0.2">
      <c r="B52" s="54"/>
      <c r="C52" s="54"/>
    </row>
    <row r="53" spans="2:8" x14ac:dyDescent="0.2">
      <c r="B53" s="54"/>
      <c r="C53" s="54"/>
    </row>
    <row r="54" spans="2:8" x14ac:dyDescent="0.2">
      <c r="B54" s="54"/>
      <c r="C54" s="54"/>
    </row>
    <row r="55" spans="2:8" x14ac:dyDescent="0.2">
      <c r="B55" s="54"/>
      <c r="C55" s="54"/>
    </row>
    <row r="56" spans="2:8" x14ac:dyDescent="0.2">
      <c r="B56" s="54"/>
      <c r="C56" s="54"/>
    </row>
    <row r="57" spans="2:8" x14ac:dyDescent="0.2">
      <c r="B57" s="54"/>
      <c r="C57" s="54"/>
    </row>
    <row r="58" spans="2:8" x14ac:dyDescent="0.2">
      <c r="B58" s="54"/>
      <c r="C58" s="54"/>
    </row>
    <row r="59" spans="2:8" x14ac:dyDescent="0.2">
      <c r="B59" s="54"/>
      <c r="C59" s="54"/>
    </row>
    <row r="60" spans="2:8" x14ac:dyDescent="0.2">
      <c r="B60" s="54"/>
      <c r="C60" s="54"/>
    </row>
    <row r="61" spans="2:8" x14ac:dyDescent="0.2">
      <c r="B61" s="54"/>
      <c r="C61" s="54"/>
    </row>
    <row r="62" spans="2:8" x14ac:dyDescent="0.2">
      <c r="B62" s="54"/>
      <c r="C62" s="54"/>
    </row>
    <row r="63" spans="2:8" x14ac:dyDescent="0.2">
      <c r="B63" s="54"/>
      <c r="C63" s="54"/>
    </row>
    <row r="64" spans="2:8" x14ac:dyDescent="0.2">
      <c r="B64" s="54"/>
      <c r="C64" s="54"/>
    </row>
    <row r="65" spans="2:3" x14ac:dyDescent="0.2">
      <c r="B65" s="54"/>
      <c r="C65" s="54"/>
    </row>
    <row r="66" spans="2:3" x14ac:dyDescent="0.2">
      <c r="B66" s="54"/>
      <c r="C66" s="54"/>
    </row>
    <row r="67" spans="2:3" x14ac:dyDescent="0.2">
      <c r="B67" s="54"/>
      <c r="C67" s="54"/>
    </row>
    <row r="68" spans="2:3" x14ac:dyDescent="0.2">
      <c r="B68" s="54"/>
      <c r="C68" s="54"/>
    </row>
    <row r="69" spans="2:3" x14ac:dyDescent="0.2">
      <c r="B69" s="54"/>
      <c r="C69" s="54"/>
    </row>
    <row r="70" spans="2:3" x14ac:dyDescent="0.2">
      <c r="B70" s="54"/>
      <c r="C70" s="54"/>
    </row>
    <row r="71" spans="2:3" x14ac:dyDescent="0.2">
      <c r="B71" s="54"/>
      <c r="C71" s="54"/>
    </row>
    <row r="72" spans="2:3" x14ac:dyDescent="0.2">
      <c r="B72" s="54"/>
      <c r="C72" s="54"/>
    </row>
    <row r="73" spans="2:3" x14ac:dyDescent="0.2">
      <c r="B73" s="54"/>
      <c r="C73" s="54"/>
    </row>
    <row r="74" spans="2:3" x14ac:dyDescent="0.2">
      <c r="B74" s="54"/>
      <c r="C74" s="54"/>
    </row>
    <row r="75" spans="2:3" x14ac:dyDescent="0.2">
      <c r="B75" s="54"/>
      <c r="C75" s="54"/>
    </row>
    <row r="76" spans="2:3" x14ac:dyDescent="0.2">
      <c r="B76" s="54"/>
      <c r="C76" s="54"/>
    </row>
    <row r="77" spans="2:3" x14ac:dyDescent="0.2">
      <c r="B77" s="54"/>
      <c r="C77" s="54"/>
    </row>
    <row r="78" spans="2:3" x14ac:dyDescent="0.2">
      <c r="B78" s="54"/>
      <c r="C78" s="54"/>
    </row>
    <row r="79" spans="2:3" x14ac:dyDescent="0.2">
      <c r="B79" s="54"/>
      <c r="C79" s="54"/>
    </row>
    <row r="80" spans="2:3" x14ac:dyDescent="0.2">
      <c r="B80" s="54"/>
      <c r="C80" s="54"/>
    </row>
    <row r="81" spans="2:3" x14ac:dyDescent="0.2">
      <c r="B81" s="54"/>
      <c r="C81" s="54"/>
    </row>
    <row r="82" spans="2:3" x14ac:dyDescent="0.2">
      <c r="B82" s="54"/>
      <c r="C82" s="54"/>
    </row>
    <row r="83" spans="2:3" x14ac:dyDescent="0.2">
      <c r="B83" s="54"/>
      <c r="C83" s="54"/>
    </row>
    <row r="84" spans="2:3" x14ac:dyDescent="0.2">
      <c r="B84" s="54"/>
      <c r="C84" s="54"/>
    </row>
    <row r="85" spans="2:3" x14ac:dyDescent="0.2">
      <c r="B85" s="54"/>
      <c r="C85" s="54"/>
    </row>
    <row r="86" spans="2:3" x14ac:dyDescent="0.2">
      <c r="B86" s="54"/>
      <c r="C86" s="54"/>
    </row>
    <row r="87" spans="2:3" x14ac:dyDescent="0.2">
      <c r="B87" s="54"/>
      <c r="C87" s="54"/>
    </row>
    <row r="88" spans="2:3" x14ac:dyDescent="0.2">
      <c r="B88" s="54"/>
      <c r="C88" s="54"/>
    </row>
    <row r="89" spans="2:3" x14ac:dyDescent="0.2">
      <c r="B89" s="54"/>
      <c r="C89" s="54"/>
    </row>
    <row r="90" spans="2:3" x14ac:dyDescent="0.2">
      <c r="B90" s="54"/>
      <c r="C90" s="54"/>
    </row>
    <row r="91" spans="2:3" x14ac:dyDescent="0.2">
      <c r="B91" s="54"/>
      <c r="C91" s="54"/>
    </row>
    <row r="92" spans="2:3" x14ac:dyDescent="0.2">
      <c r="B92" s="54"/>
      <c r="C92" s="54"/>
    </row>
    <row r="93" spans="2:3" x14ac:dyDescent="0.2">
      <c r="B93" s="54"/>
      <c r="C93" s="54"/>
    </row>
    <row r="94" spans="2:3" x14ac:dyDescent="0.2">
      <c r="B94" s="54"/>
      <c r="C94" s="54"/>
    </row>
    <row r="95" spans="2:3" x14ac:dyDescent="0.2">
      <c r="B95" s="54"/>
      <c r="C95" s="54"/>
    </row>
    <row r="96" spans="2:3" x14ac:dyDescent="0.2">
      <c r="B96" s="54"/>
      <c r="C96" s="54"/>
    </row>
    <row r="97" spans="2:3" x14ac:dyDescent="0.2">
      <c r="B97" s="54"/>
      <c r="C97" s="54"/>
    </row>
    <row r="98" spans="2:3" x14ac:dyDescent="0.2">
      <c r="B98" s="54"/>
      <c r="C98" s="54"/>
    </row>
    <row r="99" spans="2:3" x14ac:dyDescent="0.2">
      <c r="B99" s="54"/>
      <c r="C99" s="54"/>
    </row>
    <row r="100" spans="2:3" x14ac:dyDescent="0.2">
      <c r="B100" s="54"/>
      <c r="C100" s="54"/>
    </row>
    <row r="101" spans="2:3" x14ac:dyDescent="0.2">
      <c r="B101" s="54"/>
      <c r="C101" s="54"/>
    </row>
    <row r="102" spans="2:3" x14ac:dyDescent="0.2">
      <c r="B102" s="54"/>
      <c r="C102" s="54"/>
    </row>
    <row r="103" spans="2:3" x14ac:dyDescent="0.2">
      <c r="B103" s="54"/>
      <c r="C103" s="54"/>
    </row>
    <row r="104" spans="2:3" x14ac:dyDescent="0.2">
      <c r="B104" s="54"/>
      <c r="C104" s="54"/>
    </row>
    <row r="105" spans="2:3" x14ac:dyDescent="0.2">
      <c r="B105" s="54"/>
      <c r="C105" s="54"/>
    </row>
    <row r="106" spans="2:3" x14ac:dyDescent="0.2">
      <c r="B106" s="54"/>
      <c r="C106" s="54"/>
    </row>
    <row r="107" spans="2:3" x14ac:dyDescent="0.2">
      <c r="B107" s="54"/>
      <c r="C107" s="54"/>
    </row>
    <row r="108" spans="2:3" x14ac:dyDescent="0.2">
      <c r="B108" s="54"/>
      <c r="C108" s="54"/>
    </row>
    <row r="109" spans="2:3" x14ac:dyDescent="0.2">
      <c r="B109" s="54"/>
      <c r="C109" s="54"/>
    </row>
    <row r="110" spans="2:3" x14ac:dyDescent="0.2">
      <c r="B110" s="54"/>
      <c r="C110" s="54"/>
    </row>
    <row r="111" spans="2:3" x14ac:dyDescent="0.2">
      <c r="B111" s="54"/>
      <c r="C111" s="54"/>
    </row>
    <row r="112" spans="2:3" x14ac:dyDescent="0.2">
      <c r="B112" s="54"/>
      <c r="C112" s="54"/>
    </row>
    <row r="113" spans="2:3" x14ac:dyDescent="0.2">
      <c r="B113" s="54"/>
      <c r="C113" s="54"/>
    </row>
    <row r="114" spans="2:3" x14ac:dyDescent="0.2">
      <c r="B114" s="54"/>
      <c r="C114" s="54"/>
    </row>
    <row r="115" spans="2:3" x14ac:dyDescent="0.2">
      <c r="B115" s="54"/>
      <c r="C115" s="54"/>
    </row>
    <row r="116" spans="2:3" x14ac:dyDescent="0.2">
      <c r="B116" s="54"/>
      <c r="C116" s="54"/>
    </row>
    <row r="117" spans="2:3" x14ac:dyDescent="0.2">
      <c r="B117" s="54"/>
      <c r="C117" s="54"/>
    </row>
    <row r="118" spans="2:3" x14ac:dyDescent="0.2">
      <c r="B118" s="54"/>
      <c r="C118" s="54"/>
    </row>
    <row r="119" spans="2:3" x14ac:dyDescent="0.2">
      <c r="B119" s="54"/>
      <c r="C119" s="54"/>
    </row>
    <row r="120" spans="2:3" x14ac:dyDescent="0.2">
      <c r="B120" s="54"/>
      <c r="C120" s="54"/>
    </row>
    <row r="121" spans="2:3" x14ac:dyDescent="0.2">
      <c r="B121" s="54"/>
      <c r="C121" s="54"/>
    </row>
    <row r="122" spans="2:3" x14ac:dyDescent="0.2">
      <c r="B122" s="54"/>
      <c r="C122" s="54"/>
    </row>
    <row r="123" spans="2:3" x14ac:dyDescent="0.2">
      <c r="B123" s="54"/>
      <c r="C123" s="54"/>
    </row>
    <row r="124" spans="2:3" x14ac:dyDescent="0.2">
      <c r="B124" s="54"/>
      <c r="C124" s="54"/>
    </row>
    <row r="125" spans="2:3" x14ac:dyDescent="0.2">
      <c r="B125" s="54"/>
      <c r="C125" s="54"/>
    </row>
    <row r="126" spans="2:3" x14ac:dyDescent="0.2">
      <c r="B126" s="54"/>
      <c r="C126" s="54"/>
    </row>
    <row r="127" spans="2:3" x14ac:dyDescent="0.2">
      <c r="B127" s="54"/>
      <c r="C127" s="54"/>
    </row>
    <row r="128" spans="2:3" x14ac:dyDescent="0.2">
      <c r="B128" s="54"/>
      <c r="C128" s="54"/>
    </row>
    <row r="129" spans="2:3" x14ac:dyDescent="0.2">
      <c r="B129" s="54"/>
      <c r="C129" s="54"/>
    </row>
    <row r="130" spans="2:3" x14ac:dyDescent="0.2">
      <c r="B130" s="54"/>
      <c r="C130" s="54"/>
    </row>
    <row r="131" spans="2:3" x14ac:dyDescent="0.2">
      <c r="B131" s="54"/>
      <c r="C131" s="54"/>
    </row>
    <row r="132" spans="2:3" x14ac:dyDescent="0.2">
      <c r="B132" s="54"/>
      <c r="C132" s="54"/>
    </row>
    <row r="133" spans="2:3" x14ac:dyDescent="0.2">
      <c r="B133" s="54"/>
      <c r="C133" s="54"/>
    </row>
    <row r="134" spans="2:3" x14ac:dyDescent="0.2">
      <c r="B134" s="54"/>
      <c r="C134" s="54"/>
    </row>
    <row r="135" spans="2:3" x14ac:dyDescent="0.2">
      <c r="B135" s="54"/>
      <c r="C135" s="54"/>
    </row>
    <row r="136" spans="2:3" x14ac:dyDescent="0.2">
      <c r="B136" s="54"/>
      <c r="C136" s="54"/>
    </row>
    <row r="137" spans="2:3" x14ac:dyDescent="0.2">
      <c r="B137" s="54"/>
      <c r="C137" s="54"/>
    </row>
    <row r="138" spans="2:3" x14ac:dyDescent="0.2">
      <c r="B138" s="54"/>
      <c r="C138" s="54"/>
    </row>
    <row r="139" spans="2:3" x14ac:dyDescent="0.2">
      <c r="B139" s="54"/>
      <c r="C139" s="54"/>
    </row>
    <row r="140" spans="2:3" x14ac:dyDescent="0.2">
      <c r="B140" s="54"/>
      <c r="C140" s="54"/>
    </row>
    <row r="141" spans="2:3" x14ac:dyDescent="0.2">
      <c r="B141" s="54"/>
      <c r="C141" s="54"/>
    </row>
    <row r="142" spans="2:3" x14ac:dyDescent="0.2">
      <c r="B142" s="54"/>
      <c r="C142" s="54"/>
    </row>
    <row r="143" spans="2:3" x14ac:dyDescent="0.2">
      <c r="B143" s="54"/>
      <c r="C143" s="54"/>
    </row>
    <row r="144" spans="2:3" x14ac:dyDescent="0.2">
      <c r="B144" s="54"/>
      <c r="C144" s="54"/>
    </row>
    <row r="145" spans="2:3" x14ac:dyDescent="0.2">
      <c r="B145" s="54"/>
      <c r="C145" s="54"/>
    </row>
    <row r="146" spans="2:3" x14ac:dyDescent="0.2">
      <c r="B146" s="54"/>
      <c r="C146" s="54"/>
    </row>
    <row r="147" spans="2:3" x14ac:dyDescent="0.2">
      <c r="B147" s="54"/>
      <c r="C147" s="54"/>
    </row>
    <row r="148" spans="2:3" x14ac:dyDescent="0.2">
      <c r="B148" s="54"/>
      <c r="C148" s="54"/>
    </row>
    <row r="149" spans="2:3" x14ac:dyDescent="0.2">
      <c r="B149" s="54"/>
      <c r="C149" s="54"/>
    </row>
    <row r="150" spans="2:3" x14ac:dyDescent="0.2">
      <c r="B150" s="54"/>
      <c r="C150" s="54"/>
    </row>
    <row r="151" spans="2:3" x14ac:dyDescent="0.2">
      <c r="B151" s="54"/>
      <c r="C151" s="54"/>
    </row>
    <row r="152" spans="2:3" x14ac:dyDescent="0.2">
      <c r="B152" s="54"/>
      <c r="C152" s="54"/>
    </row>
    <row r="153" spans="2:3" x14ac:dyDescent="0.2">
      <c r="B153" s="54"/>
      <c r="C153" s="54"/>
    </row>
    <row r="154" spans="2:3" x14ac:dyDescent="0.2">
      <c r="B154" s="54"/>
      <c r="C154" s="54"/>
    </row>
    <row r="155" spans="2:3" x14ac:dyDescent="0.2">
      <c r="B155" s="54"/>
      <c r="C155" s="54"/>
    </row>
    <row r="156" spans="2:3" x14ac:dyDescent="0.2">
      <c r="B156" s="54"/>
      <c r="C156" s="54"/>
    </row>
    <row r="157" spans="2:3" x14ac:dyDescent="0.2">
      <c r="B157" s="54"/>
      <c r="C157" s="54"/>
    </row>
    <row r="158" spans="2:3" x14ac:dyDescent="0.2">
      <c r="B158" s="54"/>
      <c r="C158" s="54"/>
    </row>
    <row r="159" spans="2:3" x14ac:dyDescent="0.2">
      <c r="B159" s="54"/>
      <c r="C159" s="54"/>
    </row>
    <row r="160" spans="2:3" x14ac:dyDescent="0.2">
      <c r="B160" s="54"/>
      <c r="C160" s="54"/>
    </row>
    <row r="161" spans="2:3" x14ac:dyDescent="0.2">
      <c r="B161" s="54"/>
      <c r="C161" s="54"/>
    </row>
    <row r="162" spans="2:3" x14ac:dyDescent="0.2">
      <c r="B162" s="54"/>
      <c r="C162" s="54"/>
    </row>
    <row r="163" spans="2:3" x14ac:dyDescent="0.2">
      <c r="B163" s="54"/>
      <c r="C163" s="54"/>
    </row>
    <row r="164" spans="2:3" x14ac:dyDescent="0.2">
      <c r="B164" s="54"/>
      <c r="C164" s="54"/>
    </row>
    <row r="165" spans="2:3" x14ac:dyDescent="0.2">
      <c r="B165" s="54"/>
      <c r="C165" s="54"/>
    </row>
    <row r="166" spans="2:3" x14ac:dyDescent="0.2">
      <c r="B166" s="54"/>
      <c r="C166" s="54"/>
    </row>
    <row r="167" spans="2:3" x14ac:dyDescent="0.2">
      <c r="B167" s="54"/>
      <c r="C167" s="54"/>
    </row>
    <row r="168" spans="2:3" x14ac:dyDescent="0.2">
      <c r="B168" s="54"/>
      <c r="C168" s="54"/>
    </row>
    <row r="169" spans="2:3" x14ac:dyDescent="0.2">
      <c r="B169" s="54"/>
      <c r="C169" s="54"/>
    </row>
    <row r="170" spans="2:3" x14ac:dyDescent="0.2">
      <c r="B170" s="54"/>
      <c r="C170" s="54"/>
    </row>
    <row r="171" spans="2:3" x14ac:dyDescent="0.2">
      <c r="B171" s="54"/>
      <c r="C171" s="54"/>
    </row>
    <row r="172" spans="2:3" x14ac:dyDescent="0.2">
      <c r="B172" s="54"/>
      <c r="C172" s="54"/>
    </row>
    <row r="173" spans="2:3" x14ac:dyDescent="0.2">
      <c r="B173" s="54"/>
      <c r="C173" s="54"/>
    </row>
    <row r="174" spans="2:3" x14ac:dyDescent="0.2">
      <c r="B174" s="54"/>
      <c r="C174" s="54"/>
    </row>
    <row r="175" spans="2:3" x14ac:dyDescent="0.2">
      <c r="B175" s="54"/>
      <c r="C175" s="54"/>
    </row>
    <row r="176" spans="2:3" x14ac:dyDescent="0.2">
      <c r="B176" s="54"/>
      <c r="C176" s="54"/>
    </row>
    <row r="177" spans="2:3" x14ac:dyDescent="0.2">
      <c r="B177" s="54"/>
      <c r="C177" s="54"/>
    </row>
    <row r="178" spans="2:3" x14ac:dyDescent="0.2">
      <c r="B178" s="54"/>
      <c r="C178" s="54"/>
    </row>
    <row r="179" spans="2:3" x14ac:dyDescent="0.2">
      <c r="B179" s="54"/>
      <c r="C179" s="54"/>
    </row>
    <row r="180" spans="2:3" x14ac:dyDescent="0.2">
      <c r="B180" s="54"/>
      <c r="C180" s="54"/>
    </row>
    <row r="181" spans="2:3" x14ac:dyDescent="0.2">
      <c r="B181" s="54"/>
      <c r="C181" s="54"/>
    </row>
    <row r="182" spans="2:3" x14ac:dyDescent="0.2">
      <c r="B182" s="54"/>
      <c r="C182" s="54"/>
    </row>
    <row r="183" spans="2:3" x14ac:dyDescent="0.2">
      <c r="B183" s="54"/>
      <c r="C183" s="54"/>
    </row>
    <row r="184" spans="2:3" x14ac:dyDescent="0.2">
      <c r="B184" s="54"/>
      <c r="C184" s="54"/>
    </row>
    <row r="185" spans="2:3" x14ac:dyDescent="0.2">
      <c r="B185" s="54"/>
      <c r="C185" s="54"/>
    </row>
    <row r="186" spans="2:3" x14ac:dyDescent="0.2">
      <c r="B186" s="54"/>
      <c r="C186" s="54"/>
    </row>
    <row r="187" spans="2:3" x14ac:dyDescent="0.2">
      <c r="B187" s="54"/>
      <c r="C187" s="54"/>
    </row>
    <row r="188" spans="2:3" x14ac:dyDescent="0.2">
      <c r="B188" s="54"/>
      <c r="C188" s="54"/>
    </row>
    <row r="189" spans="2:3" x14ac:dyDescent="0.2">
      <c r="B189" s="54"/>
      <c r="C189" s="54"/>
    </row>
    <row r="190" spans="2:3" x14ac:dyDescent="0.2">
      <c r="B190" s="54"/>
      <c r="C190" s="54"/>
    </row>
    <row r="191" spans="2:3" x14ac:dyDescent="0.2">
      <c r="B191" s="54"/>
      <c r="C191" s="54"/>
    </row>
    <row r="192" spans="2:3" x14ac:dyDescent="0.2">
      <c r="B192" s="54"/>
      <c r="C192" s="54"/>
    </row>
    <row r="193" spans="2:3" x14ac:dyDescent="0.2">
      <c r="B193" s="54"/>
      <c r="C193" s="54"/>
    </row>
    <row r="194" spans="2:3" x14ac:dyDescent="0.2">
      <c r="B194" s="54"/>
      <c r="C194" s="54"/>
    </row>
    <row r="195" spans="2:3" x14ac:dyDescent="0.2">
      <c r="B195" s="54"/>
      <c r="C195" s="54"/>
    </row>
    <row r="196" spans="2:3" x14ac:dyDescent="0.2">
      <c r="B196" s="54"/>
      <c r="C196" s="54"/>
    </row>
    <row r="197" spans="2:3" x14ac:dyDescent="0.2">
      <c r="B197" s="54"/>
      <c r="C197" s="54"/>
    </row>
    <row r="198" spans="2:3" x14ac:dyDescent="0.2">
      <c r="B198" s="54"/>
      <c r="C198" s="54"/>
    </row>
    <row r="199" spans="2:3" x14ac:dyDescent="0.2">
      <c r="B199" s="54"/>
      <c r="C199" s="54"/>
    </row>
    <row r="200" spans="2:3" x14ac:dyDescent="0.2">
      <c r="B200" s="54"/>
      <c r="C200" s="54"/>
    </row>
    <row r="201" spans="2:3" x14ac:dyDescent="0.2">
      <c r="B201" s="54"/>
      <c r="C201" s="54"/>
    </row>
    <row r="202" spans="2:3" x14ac:dyDescent="0.2">
      <c r="B202" s="54"/>
      <c r="C202" s="54"/>
    </row>
    <row r="203" spans="2:3" x14ac:dyDescent="0.2">
      <c r="B203" s="54"/>
      <c r="C203" s="54"/>
    </row>
    <row r="204" spans="2:3" x14ac:dyDescent="0.2">
      <c r="B204" s="54"/>
      <c r="C204" s="54"/>
    </row>
    <row r="205" spans="2:3" x14ac:dyDescent="0.2">
      <c r="B205" s="54"/>
      <c r="C205" s="54"/>
    </row>
    <row r="206" spans="2:3" x14ac:dyDescent="0.2">
      <c r="B206" s="54"/>
      <c r="C206" s="54"/>
    </row>
    <row r="207" spans="2:3" x14ac:dyDescent="0.2">
      <c r="B207" s="54"/>
      <c r="C207" s="54"/>
    </row>
    <row r="208" spans="2:3" x14ac:dyDescent="0.2">
      <c r="B208" s="54"/>
      <c r="C208" s="54"/>
    </row>
    <row r="209" spans="2:3" x14ac:dyDescent="0.2">
      <c r="B209" s="54"/>
      <c r="C209" s="54"/>
    </row>
    <row r="210" spans="2:3" x14ac:dyDescent="0.2">
      <c r="B210" s="54"/>
      <c r="C210" s="54"/>
    </row>
    <row r="211" spans="2:3" x14ac:dyDescent="0.2">
      <c r="B211" s="54"/>
      <c r="C211" s="54"/>
    </row>
    <row r="212" spans="2:3" x14ac:dyDescent="0.2">
      <c r="B212" s="54"/>
      <c r="C212" s="54"/>
    </row>
    <row r="213" spans="2:3" x14ac:dyDescent="0.2">
      <c r="B213" s="54"/>
      <c r="C213" s="54"/>
    </row>
    <row r="214" spans="2:3" x14ac:dyDescent="0.2">
      <c r="B214" s="54"/>
      <c r="C214" s="54"/>
    </row>
    <row r="215" spans="2:3" x14ac:dyDescent="0.2">
      <c r="B215" s="54"/>
      <c r="C215" s="54"/>
    </row>
    <row r="216" spans="2:3" x14ac:dyDescent="0.2">
      <c r="B216" s="54"/>
      <c r="C216" s="54"/>
    </row>
    <row r="217" spans="2:3" x14ac:dyDescent="0.2">
      <c r="B217" s="54"/>
      <c r="C217" s="54"/>
    </row>
    <row r="218" spans="2:3" x14ac:dyDescent="0.2">
      <c r="B218" s="54"/>
      <c r="C218" s="54"/>
    </row>
    <row r="219" spans="2:3" x14ac:dyDescent="0.2">
      <c r="B219" s="54"/>
      <c r="C219" s="54"/>
    </row>
    <row r="220" spans="2:3" x14ac:dyDescent="0.2">
      <c r="B220" s="54"/>
      <c r="C220" s="54"/>
    </row>
    <row r="221" spans="2:3" x14ac:dyDescent="0.2">
      <c r="B221" s="54"/>
      <c r="C221" s="54"/>
    </row>
    <row r="222" spans="2:3" x14ac:dyDescent="0.2">
      <c r="B222" s="54"/>
      <c r="C222" s="54"/>
    </row>
    <row r="223" spans="2:3" x14ac:dyDescent="0.2">
      <c r="B223" s="54"/>
      <c r="C223" s="54"/>
    </row>
    <row r="224" spans="2:3" x14ac:dyDescent="0.2">
      <c r="B224" s="54"/>
      <c r="C224" s="54"/>
    </row>
    <row r="225" spans="2:3" x14ac:dyDescent="0.2">
      <c r="B225" s="54"/>
      <c r="C225" s="54"/>
    </row>
    <row r="226" spans="2:3" x14ac:dyDescent="0.2">
      <c r="B226" s="54"/>
      <c r="C226" s="54"/>
    </row>
    <row r="227" spans="2:3" x14ac:dyDescent="0.2">
      <c r="B227" s="54"/>
      <c r="C227" s="54"/>
    </row>
    <row r="228" spans="2:3" x14ac:dyDescent="0.2">
      <c r="B228" s="54"/>
      <c r="C228" s="54"/>
    </row>
    <row r="229" spans="2:3" x14ac:dyDescent="0.2">
      <c r="B229" s="54"/>
      <c r="C229" s="54"/>
    </row>
    <row r="230" spans="2:3" x14ac:dyDescent="0.2">
      <c r="B230" s="54"/>
      <c r="C230" s="54"/>
    </row>
    <row r="231" spans="2:3" x14ac:dyDescent="0.2">
      <c r="B231" s="54"/>
      <c r="C231" s="54"/>
    </row>
    <row r="232" spans="2:3" x14ac:dyDescent="0.2">
      <c r="B232" s="54"/>
      <c r="C232" s="54"/>
    </row>
    <row r="233" spans="2:3" x14ac:dyDescent="0.2">
      <c r="B233" s="54"/>
      <c r="C233" s="54"/>
    </row>
    <row r="234" spans="2:3" x14ac:dyDescent="0.2">
      <c r="B234" s="54"/>
      <c r="C234" s="54"/>
    </row>
    <row r="235" spans="2:3" x14ac:dyDescent="0.2">
      <c r="B235" s="54"/>
      <c r="C235" s="54"/>
    </row>
    <row r="236" spans="2:3" x14ac:dyDescent="0.2">
      <c r="B236" s="54"/>
      <c r="C236" s="54"/>
    </row>
    <row r="237" spans="2:3" x14ac:dyDescent="0.2">
      <c r="B237" s="54"/>
      <c r="C237" s="54"/>
    </row>
    <row r="238" spans="2:3" x14ac:dyDescent="0.2">
      <c r="B238" s="54"/>
      <c r="C238" s="54"/>
    </row>
    <row r="239" spans="2:3" x14ac:dyDescent="0.2">
      <c r="B239" s="54"/>
      <c r="C239" s="54"/>
    </row>
    <row r="240" spans="2:3" x14ac:dyDescent="0.2">
      <c r="B240" s="54"/>
      <c r="C240" s="54"/>
    </row>
    <row r="241" spans="2:3" x14ac:dyDescent="0.2">
      <c r="B241" s="54"/>
      <c r="C241" s="54"/>
    </row>
    <row r="242" spans="2:3" x14ac:dyDescent="0.2">
      <c r="B242" s="54"/>
      <c r="C242" s="54"/>
    </row>
    <row r="243" spans="2:3" x14ac:dyDescent="0.2">
      <c r="B243" s="54"/>
      <c r="C243" s="54"/>
    </row>
    <row r="244" spans="2:3" x14ac:dyDescent="0.2">
      <c r="B244" s="54"/>
      <c r="C244" s="54"/>
    </row>
    <row r="245" spans="2:3" x14ac:dyDescent="0.2">
      <c r="B245" s="54"/>
      <c r="C245" s="54"/>
    </row>
    <row r="246" spans="2:3" x14ac:dyDescent="0.2">
      <c r="B246" s="54"/>
      <c r="C246" s="54"/>
    </row>
    <row r="247" spans="2:3" x14ac:dyDescent="0.2">
      <c r="B247" s="54"/>
      <c r="C247" s="54"/>
    </row>
    <row r="248" spans="2:3" x14ac:dyDescent="0.2">
      <c r="B248" s="54"/>
      <c r="C248" s="54"/>
    </row>
    <row r="249" spans="2:3" x14ac:dyDescent="0.2">
      <c r="B249" s="54"/>
      <c r="C249" s="54"/>
    </row>
    <row r="250" spans="2:3" x14ac:dyDescent="0.2">
      <c r="B250" s="54"/>
      <c r="C250" s="54"/>
    </row>
    <row r="251" spans="2:3" x14ac:dyDescent="0.2">
      <c r="B251" s="54"/>
      <c r="C251" s="54"/>
    </row>
    <row r="252" spans="2:3" x14ac:dyDescent="0.2">
      <c r="B252" s="54"/>
      <c r="C252" s="54"/>
    </row>
    <row r="253" spans="2:3" x14ac:dyDescent="0.2">
      <c r="B253" s="54"/>
      <c r="C253" s="54"/>
    </row>
    <row r="254" spans="2:3" x14ac:dyDescent="0.2">
      <c r="B254" s="54"/>
      <c r="C254" s="54"/>
    </row>
    <row r="255" spans="2:3" x14ac:dyDescent="0.2">
      <c r="B255" s="54"/>
      <c r="C255" s="54"/>
    </row>
    <row r="256" spans="2:3" x14ac:dyDescent="0.2">
      <c r="B256" s="54"/>
      <c r="C256" s="54"/>
    </row>
    <row r="257" spans="2:3" x14ac:dyDescent="0.2">
      <c r="B257" s="54"/>
      <c r="C257" s="54"/>
    </row>
    <row r="258" spans="2:3" x14ac:dyDescent="0.2">
      <c r="B258" s="54"/>
      <c r="C258" s="54"/>
    </row>
    <row r="259" spans="2:3" x14ac:dyDescent="0.2">
      <c r="B259" s="54"/>
      <c r="C259" s="54"/>
    </row>
    <row r="260" spans="2:3" x14ac:dyDescent="0.2">
      <c r="B260" s="54"/>
      <c r="C260" s="54"/>
    </row>
    <row r="261" spans="2:3" x14ac:dyDescent="0.2">
      <c r="B261" s="54"/>
      <c r="C261" s="54"/>
    </row>
    <row r="262" spans="2:3" x14ac:dyDescent="0.2">
      <c r="B262" s="54"/>
      <c r="C262" s="54"/>
    </row>
    <row r="263" spans="2:3" x14ac:dyDescent="0.2">
      <c r="B263" s="54"/>
      <c r="C263" s="54"/>
    </row>
    <row r="264" spans="2:3" x14ac:dyDescent="0.2">
      <c r="B264" s="54"/>
      <c r="C264" s="54"/>
    </row>
    <row r="265" spans="2:3" x14ac:dyDescent="0.2">
      <c r="B265" s="54"/>
      <c r="C265" s="54"/>
    </row>
    <row r="266" spans="2:3" x14ac:dyDescent="0.2">
      <c r="B266" s="54"/>
      <c r="C266" s="54"/>
    </row>
    <row r="267" spans="2:3" x14ac:dyDescent="0.2">
      <c r="B267" s="54"/>
      <c r="C267" s="54"/>
    </row>
    <row r="268" spans="2:3" x14ac:dyDescent="0.2">
      <c r="B268" s="54"/>
      <c r="C268" s="54"/>
    </row>
    <row r="269" spans="2:3" x14ac:dyDescent="0.2">
      <c r="B269" s="54"/>
      <c r="C269" s="54"/>
    </row>
    <row r="270" spans="2:3" x14ac:dyDescent="0.2">
      <c r="B270" s="54"/>
      <c r="C270" s="54"/>
    </row>
    <row r="271" spans="2:3" x14ac:dyDescent="0.2">
      <c r="B271" s="54"/>
      <c r="C271" s="54"/>
    </row>
    <row r="272" spans="2:3" x14ac:dyDescent="0.2">
      <c r="B272" s="54"/>
      <c r="C272" s="54"/>
    </row>
    <row r="273" spans="2:3" x14ac:dyDescent="0.2">
      <c r="B273" s="54"/>
      <c r="C273" s="54"/>
    </row>
    <row r="274" spans="2:3" x14ac:dyDescent="0.2">
      <c r="B274" s="54"/>
      <c r="C274" s="54"/>
    </row>
    <row r="275" spans="2:3" x14ac:dyDescent="0.2">
      <c r="B275" s="54"/>
      <c r="C275" s="54"/>
    </row>
    <row r="276" spans="2:3" x14ac:dyDescent="0.2">
      <c r="B276" s="54"/>
      <c r="C276" s="54"/>
    </row>
    <row r="277" spans="2:3" x14ac:dyDescent="0.2">
      <c r="B277" s="54"/>
      <c r="C277" s="54"/>
    </row>
    <row r="278" spans="2:3" x14ac:dyDescent="0.2">
      <c r="B278" s="54"/>
      <c r="C278" s="54"/>
    </row>
    <row r="279" spans="2:3" x14ac:dyDescent="0.2">
      <c r="B279" s="54"/>
      <c r="C279" s="54"/>
    </row>
    <row r="280" spans="2:3" x14ac:dyDescent="0.2">
      <c r="B280" s="54"/>
      <c r="C280" s="54"/>
    </row>
    <row r="281" spans="2:3" x14ac:dyDescent="0.2">
      <c r="B281" s="54"/>
      <c r="C281" s="54"/>
    </row>
    <row r="282" spans="2:3" x14ac:dyDescent="0.2">
      <c r="B282" s="54"/>
      <c r="C282" s="54"/>
    </row>
    <row r="283" spans="2:3" x14ac:dyDescent="0.2">
      <c r="B283" s="54"/>
      <c r="C283" s="54"/>
    </row>
    <row r="284" spans="2:3" x14ac:dyDescent="0.2">
      <c r="B284" s="54"/>
      <c r="C284" s="54"/>
    </row>
    <row r="285" spans="2:3" x14ac:dyDescent="0.2">
      <c r="B285" s="54"/>
      <c r="C285" s="54"/>
    </row>
    <row r="286" spans="2:3" x14ac:dyDescent="0.2">
      <c r="B286" s="54"/>
      <c r="C286" s="54"/>
    </row>
    <row r="287" spans="2:3" x14ac:dyDescent="0.2">
      <c r="B287" s="54"/>
      <c r="C287" s="54"/>
    </row>
    <row r="288" spans="2:3" x14ac:dyDescent="0.2">
      <c r="B288" s="54"/>
      <c r="C288" s="54"/>
    </row>
    <row r="289" spans="2:3" x14ac:dyDescent="0.2">
      <c r="B289" s="54"/>
      <c r="C289" s="54"/>
    </row>
    <row r="290" spans="2:3" x14ac:dyDescent="0.2">
      <c r="B290" s="54"/>
      <c r="C290" s="54"/>
    </row>
    <row r="291" spans="2:3" x14ac:dyDescent="0.2">
      <c r="B291" s="54"/>
      <c r="C291" s="54"/>
    </row>
    <row r="292" spans="2:3" x14ac:dyDescent="0.2">
      <c r="B292" s="54"/>
      <c r="C292" s="54"/>
    </row>
    <row r="293" spans="2:3" x14ac:dyDescent="0.2">
      <c r="B293" s="54"/>
      <c r="C293" s="54"/>
    </row>
    <row r="294" spans="2:3" x14ac:dyDescent="0.2">
      <c r="B294" s="54"/>
      <c r="C294" s="54"/>
    </row>
    <row r="295" spans="2:3" x14ac:dyDescent="0.2">
      <c r="B295" s="54"/>
      <c r="C295" s="54"/>
    </row>
    <row r="296" spans="2:3" x14ac:dyDescent="0.2">
      <c r="B296" s="54"/>
      <c r="C296" s="54"/>
    </row>
    <row r="297" spans="2:3" x14ac:dyDescent="0.2">
      <c r="B297" s="54"/>
      <c r="C297" s="54"/>
    </row>
    <row r="298" spans="2:3" x14ac:dyDescent="0.2">
      <c r="B298" s="54"/>
      <c r="C298" s="54"/>
    </row>
    <row r="299" spans="2:3" x14ac:dyDescent="0.2">
      <c r="B299" s="54"/>
      <c r="C299" s="54"/>
    </row>
    <row r="300" spans="2:3" x14ac:dyDescent="0.2">
      <c r="B300" s="54"/>
      <c r="C300" s="54"/>
    </row>
    <row r="301" spans="2:3" x14ac:dyDescent="0.2">
      <c r="B301" s="54"/>
      <c r="C301" s="54"/>
    </row>
    <row r="302" spans="2:3" x14ac:dyDescent="0.2">
      <c r="B302" s="54"/>
      <c r="C302" s="54"/>
    </row>
    <row r="303" spans="2:3" x14ac:dyDescent="0.2">
      <c r="B303" s="54"/>
      <c r="C303" s="54"/>
    </row>
    <row r="304" spans="2:3" x14ac:dyDescent="0.2">
      <c r="B304" s="54"/>
      <c r="C304" s="54"/>
    </row>
    <row r="305" spans="2:3" x14ac:dyDescent="0.2">
      <c r="B305" s="54"/>
      <c r="C305" s="54"/>
    </row>
    <row r="306" spans="2:3" x14ac:dyDescent="0.2">
      <c r="B306" s="54"/>
      <c r="C306" s="54"/>
    </row>
    <row r="307" spans="2:3" x14ac:dyDescent="0.2">
      <c r="B307" s="54"/>
      <c r="C307" s="54"/>
    </row>
    <row r="308" spans="2:3" x14ac:dyDescent="0.2">
      <c r="B308" s="54"/>
      <c r="C308" s="54"/>
    </row>
    <row r="309" spans="2:3" x14ac:dyDescent="0.2">
      <c r="B309" s="54"/>
      <c r="C309" s="54"/>
    </row>
    <row r="310" spans="2:3" x14ac:dyDescent="0.2">
      <c r="B310" s="54"/>
      <c r="C310" s="54"/>
    </row>
    <row r="311" spans="2:3" x14ac:dyDescent="0.2">
      <c r="B311" s="54"/>
      <c r="C311" s="54"/>
    </row>
    <row r="312" spans="2:3" x14ac:dyDescent="0.2">
      <c r="B312" s="54"/>
      <c r="C312" s="54"/>
    </row>
    <row r="313" spans="2:3" x14ac:dyDescent="0.2">
      <c r="B313" s="54"/>
      <c r="C313" s="54"/>
    </row>
    <row r="314" spans="2:3" x14ac:dyDescent="0.2">
      <c r="B314" s="54"/>
      <c r="C314" s="54"/>
    </row>
  </sheetData>
  <mergeCells count="8">
    <mergeCell ref="G5:H5"/>
    <mergeCell ref="B50:H50"/>
    <mergeCell ref="B51:H51"/>
    <mergeCell ref="B5:B6"/>
    <mergeCell ref="C5:C6"/>
    <mergeCell ref="D5:D6"/>
    <mergeCell ref="E5:E6"/>
    <mergeCell ref="F5:F6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3"/>
  <sheetViews>
    <sheetView showGridLines="0" showRowColHeaders="0" topLeftCell="A19" zoomScaleNormal="100" workbookViewId="0"/>
  </sheetViews>
  <sheetFormatPr defaultRowHeight="14.25" x14ac:dyDescent="0.2"/>
  <cols>
    <col min="1" max="1" width="9" style="61"/>
    <col min="2" max="2" width="60" style="61" customWidth="1"/>
    <col min="3" max="16384" width="9" style="61"/>
  </cols>
  <sheetData>
    <row r="1" spans="1:6" x14ac:dyDescent="0.2">
      <c r="A1" s="60" t="s">
        <v>0</v>
      </c>
    </row>
    <row r="2" spans="1:6" ht="15" thickBot="1" x14ac:dyDescent="0.25"/>
    <row r="3" spans="1:6" ht="15" x14ac:dyDescent="0.2">
      <c r="B3" s="31" t="s">
        <v>332</v>
      </c>
      <c r="C3" s="31"/>
      <c r="D3" s="31"/>
      <c r="E3" s="31"/>
      <c r="F3" s="31"/>
    </row>
    <row r="5" spans="1:6" ht="26.25" customHeight="1" x14ac:dyDescent="0.2">
      <c r="B5" s="209" t="s">
        <v>52</v>
      </c>
      <c r="C5" s="286" t="s">
        <v>65</v>
      </c>
      <c r="D5" s="287" t="s">
        <v>243</v>
      </c>
      <c r="E5" s="287" t="s">
        <v>244</v>
      </c>
      <c r="F5" s="209" t="s">
        <v>13</v>
      </c>
    </row>
    <row r="6" spans="1:6" x14ac:dyDescent="0.2">
      <c r="B6" s="282" t="s">
        <v>67</v>
      </c>
      <c r="C6" s="283" t="s">
        <v>68</v>
      </c>
      <c r="D6" s="283">
        <v>34.6</v>
      </c>
      <c r="E6" s="344">
        <v>34.5</v>
      </c>
      <c r="F6" s="283">
        <v>35.6</v>
      </c>
    </row>
    <row r="7" spans="1:6" x14ac:dyDescent="0.2">
      <c r="B7" s="141" t="s">
        <v>14</v>
      </c>
      <c r="C7" s="284"/>
      <c r="D7" s="284">
        <v>30.2</v>
      </c>
      <c r="E7" s="345">
        <v>30</v>
      </c>
      <c r="F7" s="284">
        <v>31.2</v>
      </c>
    </row>
    <row r="8" spans="1:6" x14ac:dyDescent="0.2">
      <c r="B8" s="260" t="s">
        <v>69</v>
      </c>
      <c r="C8" s="136" t="s">
        <v>70</v>
      </c>
      <c r="D8" s="136">
        <v>11.5</v>
      </c>
      <c r="E8" s="346">
        <v>11.4</v>
      </c>
      <c r="F8" s="346">
        <v>11.9</v>
      </c>
    </row>
    <row r="9" spans="1:6" x14ac:dyDescent="0.2">
      <c r="B9" s="263" t="s">
        <v>261</v>
      </c>
      <c r="C9" s="136" t="s">
        <v>71</v>
      </c>
      <c r="D9" s="136">
        <v>7.8</v>
      </c>
      <c r="E9" s="346">
        <v>7.7</v>
      </c>
      <c r="F9" s="346">
        <v>7.9</v>
      </c>
    </row>
    <row r="10" spans="1:6" ht="25.5" x14ac:dyDescent="0.2">
      <c r="B10" s="263" t="s">
        <v>262</v>
      </c>
      <c r="C10" s="265" t="s">
        <v>263</v>
      </c>
      <c r="D10" s="265">
        <v>3.2</v>
      </c>
      <c r="E10" s="346">
        <v>3.1</v>
      </c>
      <c r="F10" s="346">
        <v>3.2</v>
      </c>
    </row>
    <row r="11" spans="1:6" x14ac:dyDescent="0.2">
      <c r="B11" s="263" t="s">
        <v>264</v>
      </c>
      <c r="C11" s="422" t="s">
        <v>73</v>
      </c>
      <c r="D11" s="423">
        <v>0.4</v>
      </c>
      <c r="E11" s="423">
        <v>0.4</v>
      </c>
      <c r="F11" s="422">
        <v>0.6</v>
      </c>
    </row>
    <row r="12" spans="1:6" ht="15" customHeight="1" x14ac:dyDescent="0.2">
      <c r="B12" s="263" t="s">
        <v>265</v>
      </c>
      <c r="C12" s="422"/>
      <c r="D12" s="423"/>
      <c r="E12" s="423"/>
      <c r="F12" s="422"/>
    </row>
    <row r="13" spans="1:6" x14ac:dyDescent="0.2">
      <c r="B13" s="263" t="s">
        <v>74</v>
      </c>
      <c r="C13" s="265" t="s">
        <v>75</v>
      </c>
      <c r="D13" s="136">
        <v>5.7</v>
      </c>
      <c r="E13" s="346">
        <v>8.6999999999999993</v>
      </c>
      <c r="F13" s="346">
        <v>8.9</v>
      </c>
    </row>
    <row r="14" spans="1:6" ht="28.5" customHeight="1" x14ac:dyDescent="0.2">
      <c r="B14" s="263" t="s">
        <v>266</v>
      </c>
      <c r="C14" s="265" t="s">
        <v>76</v>
      </c>
      <c r="D14" s="265">
        <v>4.0999999999999996</v>
      </c>
      <c r="E14" s="346">
        <v>7</v>
      </c>
      <c r="F14" s="346">
        <v>7.2</v>
      </c>
    </row>
    <row r="15" spans="1:6" ht="16.5" customHeight="1" x14ac:dyDescent="0.2">
      <c r="B15" s="260" t="s">
        <v>267</v>
      </c>
      <c r="C15" s="136" t="s">
        <v>77</v>
      </c>
      <c r="D15" s="265">
        <v>1.5</v>
      </c>
      <c r="E15" s="346">
        <v>1.6</v>
      </c>
      <c r="F15" s="346">
        <v>1.7</v>
      </c>
    </row>
    <row r="16" spans="1:6" ht="16.5" customHeight="1" x14ac:dyDescent="0.2">
      <c r="B16" s="260" t="s">
        <v>78</v>
      </c>
      <c r="C16" s="136" t="s">
        <v>79</v>
      </c>
      <c r="D16" s="301">
        <v>0</v>
      </c>
      <c r="E16" s="346">
        <v>0</v>
      </c>
      <c r="F16" s="346">
        <v>0</v>
      </c>
    </row>
    <row r="17" spans="2:6" x14ac:dyDescent="0.2">
      <c r="B17" s="260" t="s">
        <v>15</v>
      </c>
      <c r="C17" s="136" t="s">
        <v>80</v>
      </c>
      <c r="D17" s="301">
        <v>13</v>
      </c>
      <c r="E17" s="301">
        <v>9.9</v>
      </c>
      <c r="F17" s="301">
        <v>10.4</v>
      </c>
    </row>
    <row r="18" spans="2:6" x14ac:dyDescent="0.2">
      <c r="B18" s="260" t="s">
        <v>81</v>
      </c>
      <c r="C18" s="136" t="s">
        <v>82</v>
      </c>
      <c r="D18" s="136">
        <v>8.6</v>
      </c>
      <c r="E18" s="346">
        <v>0.7</v>
      </c>
      <c r="F18" s="346">
        <v>0.8</v>
      </c>
    </row>
    <row r="19" spans="2:6" x14ac:dyDescent="0.2">
      <c r="B19" s="260" t="s">
        <v>83</v>
      </c>
      <c r="C19" s="136" t="s">
        <v>84</v>
      </c>
      <c r="D19" s="346">
        <v>0</v>
      </c>
      <c r="E19" s="346">
        <v>0</v>
      </c>
      <c r="F19" s="346">
        <v>0</v>
      </c>
    </row>
    <row r="20" spans="2:6" x14ac:dyDescent="0.2">
      <c r="B20" s="260" t="s">
        <v>85</v>
      </c>
      <c r="C20" s="136" t="s">
        <v>86</v>
      </c>
      <c r="D20" s="136">
        <v>4.0999999999999996</v>
      </c>
      <c r="E20" s="346">
        <v>8.9</v>
      </c>
      <c r="F20" s="346">
        <v>9.4</v>
      </c>
    </row>
    <row r="21" spans="2:6" x14ac:dyDescent="0.2">
      <c r="B21" s="141" t="s">
        <v>16</v>
      </c>
      <c r="C21" s="284"/>
      <c r="D21" s="285">
        <v>2.5</v>
      </c>
      <c r="E21" s="285">
        <v>2.5</v>
      </c>
      <c r="F21" s="285">
        <v>2.4</v>
      </c>
    </row>
    <row r="22" spans="2:6" x14ac:dyDescent="0.2">
      <c r="B22" s="263" t="s">
        <v>268</v>
      </c>
      <c r="C22" s="423" t="s">
        <v>88</v>
      </c>
      <c r="D22" s="424">
        <v>2</v>
      </c>
      <c r="E22" s="424">
        <v>2</v>
      </c>
      <c r="F22" s="425">
        <v>1.9</v>
      </c>
    </row>
    <row r="23" spans="2:6" x14ac:dyDescent="0.2">
      <c r="B23" s="263" t="s">
        <v>269</v>
      </c>
      <c r="C23" s="423"/>
      <c r="D23" s="424"/>
      <c r="E23" s="424">
        <v>0</v>
      </c>
      <c r="F23" s="426"/>
    </row>
    <row r="24" spans="2:6" ht="26.25" customHeight="1" x14ac:dyDescent="0.2">
      <c r="B24" s="260" t="s">
        <v>89</v>
      </c>
      <c r="C24" s="136" t="s">
        <v>90</v>
      </c>
      <c r="D24" s="136">
        <v>0.5</v>
      </c>
      <c r="E24" s="346">
        <v>0.6</v>
      </c>
      <c r="F24" s="332">
        <v>0.5</v>
      </c>
    </row>
    <row r="25" spans="2:6" x14ac:dyDescent="0.2">
      <c r="B25" s="260" t="s">
        <v>270</v>
      </c>
      <c r="C25" s="136" t="s">
        <v>91</v>
      </c>
      <c r="D25" s="301">
        <v>0</v>
      </c>
      <c r="E25" s="346">
        <v>0</v>
      </c>
      <c r="F25" s="346">
        <v>0</v>
      </c>
    </row>
    <row r="26" spans="2:6" x14ac:dyDescent="0.2">
      <c r="B26" s="260" t="s">
        <v>276</v>
      </c>
      <c r="C26" s="136" t="s">
        <v>92</v>
      </c>
      <c r="D26" s="265">
        <v>0.5</v>
      </c>
      <c r="E26" s="346">
        <v>0.5</v>
      </c>
      <c r="F26" s="332">
        <v>0.4</v>
      </c>
    </row>
    <row r="27" spans="2:6" x14ac:dyDescent="0.2">
      <c r="B27" s="260" t="s">
        <v>93</v>
      </c>
      <c r="C27" s="271" t="s">
        <v>125</v>
      </c>
      <c r="D27" s="265">
        <v>1.9</v>
      </c>
      <c r="E27" s="346">
        <v>2</v>
      </c>
      <c r="F27" s="332">
        <v>2.1</v>
      </c>
    </row>
    <row r="28" spans="2:6" x14ac:dyDescent="0.2">
      <c r="B28" s="260" t="s">
        <v>271</v>
      </c>
      <c r="C28" s="136"/>
      <c r="D28" s="265">
        <v>1.2</v>
      </c>
      <c r="E28" s="346">
        <v>1.7</v>
      </c>
      <c r="F28" s="332">
        <v>1.9</v>
      </c>
    </row>
    <row r="29" spans="2:6" x14ac:dyDescent="0.2">
      <c r="B29" s="141" t="s">
        <v>94</v>
      </c>
      <c r="C29" s="284"/>
      <c r="D29" s="345">
        <v>34</v>
      </c>
      <c r="E29" s="345">
        <v>34.5</v>
      </c>
      <c r="F29" s="284">
        <v>35.799999999999997</v>
      </c>
    </row>
    <row r="30" spans="2:6" x14ac:dyDescent="0.2">
      <c r="B30" s="141" t="s">
        <v>95</v>
      </c>
      <c r="C30" s="284"/>
      <c r="D30" s="285">
        <v>30.6</v>
      </c>
      <c r="E30" s="347">
        <v>30.9</v>
      </c>
      <c r="F30" s="285">
        <v>31.8</v>
      </c>
    </row>
    <row r="31" spans="2:6" x14ac:dyDescent="0.2">
      <c r="B31" s="260" t="s">
        <v>17</v>
      </c>
      <c r="C31" s="136" t="s">
        <v>96</v>
      </c>
      <c r="D31" s="136">
        <v>9.8000000000000007</v>
      </c>
      <c r="E31" s="346">
        <v>10</v>
      </c>
      <c r="F31" s="346">
        <v>10</v>
      </c>
    </row>
    <row r="32" spans="2:6" x14ac:dyDescent="0.2">
      <c r="B32" s="260" t="s">
        <v>97</v>
      </c>
      <c r="C32" s="136" t="s">
        <v>98</v>
      </c>
      <c r="D32" s="136">
        <v>4.4000000000000004</v>
      </c>
      <c r="E32" s="346">
        <v>5</v>
      </c>
      <c r="F32" s="346">
        <v>4.9000000000000004</v>
      </c>
    </row>
    <row r="33" spans="2:6" x14ac:dyDescent="0.2">
      <c r="B33" s="270" t="s">
        <v>99</v>
      </c>
      <c r="C33" s="136" t="s">
        <v>100</v>
      </c>
      <c r="D33" s="346">
        <v>0</v>
      </c>
      <c r="E33" s="346">
        <v>0</v>
      </c>
      <c r="F33" s="346">
        <v>0</v>
      </c>
    </row>
    <row r="34" spans="2:6" x14ac:dyDescent="0.2">
      <c r="B34" s="270" t="s">
        <v>101</v>
      </c>
      <c r="C34" s="271" t="s">
        <v>126</v>
      </c>
      <c r="D34" s="136">
        <v>0.4</v>
      </c>
      <c r="E34" s="346">
        <v>0.4</v>
      </c>
      <c r="F34" s="301">
        <v>0.4</v>
      </c>
    </row>
    <row r="35" spans="2:6" x14ac:dyDescent="0.2">
      <c r="B35" s="260" t="s">
        <v>102</v>
      </c>
      <c r="C35" s="136" t="s">
        <v>90</v>
      </c>
      <c r="D35" s="136">
        <v>0.9</v>
      </c>
      <c r="E35" s="346">
        <v>0.7</v>
      </c>
      <c r="F35" s="346">
        <v>0.5</v>
      </c>
    </row>
    <row r="36" spans="2:6" x14ac:dyDescent="0.2">
      <c r="B36" s="260" t="s">
        <v>270</v>
      </c>
      <c r="C36" s="136" t="s">
        <v>91</v>
      </c>
      <c r="D36" s="136">
        <v>0.9</v>
      </c>
      <c r="E36" s="346">
        <v>0.7</v>
      </c>
      <c r="F36" s="346">
        <v>0.5</v>
      </c>
    </row>
    <row r="37" spans="2:6" x14ac:dyDescent="0.2">
      <c r="B37" s="270" t="s">
        <v>18</v>
      </c>
      <c r="C37" s="271" t="s">
        <v>103</v>
      </c>
      <c r="D37" s="265">
        <v>13.5</v>
      </c>
      <c r="E37" s="346">
        <v>13.6</v>
      </c>
      <c r="F37" s="346">
        <v>14.4</v>
      </c>
    </row>
    <row r="38" spans="2:6" x14ac:dyDescent="0.2">
      <c r="B38" s="260" t="s">
        <v>104</v>
      </c>
      <c r="C38" s="136" t="s">
        <v>105</v>
      </c>
      <c r="D38" s="136">
        <v>11.8</v>
      </c>
      <c r="E38" s="346">
        <v>11.9</v>
      </c>
      <c r="F38" s="346">
        <v>12.7</v>
      </c>
    </row>
    <row r="39" spans="2:6" x14ac:dyDescent="0.2">
      <c r="B39" s="260" t="s">
        <v>272</v>
      </c>
      <c r="C39" s="136"/>
      <c r="D39" s="265">
        <v>6.5</v>
      </c>
      <c r="E39" s="346">
        <v>6.6</v>
      </c>
      <c r="F39" s="332">
        <v>6.7</v>
      </c>
    </row>
    <row r="40" spans="2:6" x14ac:dyDescent="0.2">
      <c r="B40" s="260" t="s">
        <v>277</v>
      </c>
      <c r="C40" s="271"/>
      <c r="D40" s="346" t="s">
        <v>64</v>
      </c>
      <c r="E40" s="346">
        <v>1.3</v>
      </c>
      <c r="F40" s="333">
        <v>1.4</v>
      </c>
    </row>
    <row r="41" spans="2:6" x14ac:dyDescent="0.2">
      <c r="B41" s="260" t="s">
        <v>278</v>
      </c>
      <c r="C41" s="271"/>
      <c r="D41" s="265">
        <v>0.5</v>
      </c>
      <c r="E41" s="346">
        <v>0.4</v>
      </c>
      <c r="F41" s="332">
        <v>0.4</v>
      </c>
    </row>
    <row r="42" spans="2:6" x14ac:dyDescent="0.2">
      <c r="B42" s="260" t="s">
        <v>279</v>
      </c>
      <c r="C42" s="271"/>
      <c r="D42" s="346">
        <v>0</v>
      </c>
      <c r="E42" s="346">
        <v>1.8</v>
      </c>
      <c r="F42" s="332">
        <v>2.4</v>
      </c>
    </row>
    <row r="43" spans="2:6" x14ac:dyDescent="0.2">
      <c r="B43" s="260" t="s">
        <v>273</v>
      </c>
      <c r="C43" s="136"/>
      <c r="D43" s="346">
        <v>0</v>
      </c>
      <c r="E43" s="346">
        <v>1.2</v>
      </c>
      <c r="F43" s="332">
        <v>1.3</v>
      </c>
    </row>
    <row r="44" spans="2:6" ht="26.25" customHeight="1" x14ac:dyDescent="0.2">
      <c r="B44" s="263" t="s">
        <v>106</v>
      </c>
      <c r="C44" s="136" t="s">
        <v>107</v>
      </c>
      <c r="D44" s="265">
        <v>1.7</v>
      </c>
      <c r="E44" s="346">
        <v>1.7</v>
      </c>
      <c r="F44" s="332">
        <v>1.6</v>
      </c>
    </row>
    <row r="45" spans="2:6" x14ac:dyDescent="0.2">
      <c r="B45" s="270" t="s">
        <v>108</v>
      </c>
      <c r="C45" s="271" t="s">
        <v>109</v>
      </c>
      <c r="D45" s="136">
        <v>1.6</v>
      </c>
      <c r="E45" s="346">
        <v>1.3</v>
      </c>
      <c r="F45" s="332">
        <v>1.7</v>
      </c>
    </row>
    <row r="46" spans="2:6" x14ac:dyDescent="0.2">
      <c r="B46" s="260" t="s">
        <v>110</v>
      </c>
      <c r="C46" s="136" t="s">
        <v>111</v>
      </c>
      <c r="D46" s="136">
        <v>7.4</v>
      </c>
      <c r="E46" s="346">
        <v>0.7</v>
      </c>
      <c r="F46" s="332">
        <v>0.7</v>
      </c>
    </row>
    <row r="47" spans="2:6" x14ac:dyDescent="0.2">
      <c r="B47" s="141" t="s">
        <v>19</v>
      </c>
      <c r="C47" s="284"/>
      <c r="D47" s="285">
        <v>3.5</v>
      </c>
      <c r="E47" s="347">
        <v>3.6</v>
      </c>
      <c r="F47" s="345">
        <v>4</v>
      </c>
    </row>
    <row r="48" spans="2:6" x14ac:dyDescent="0.2">
      <c r="B48" s="260" t="s">
        <v>112</v>
      </c>
      <c r="C48" s="136" t="s">
        <v>113</v>
      </c>
      <c r="D48" s="265">
        <v>0.4</v>
      </c>
      <c r="E48" s="346">
        <v>0.3</v>
      </c>
      <c r="F48" s="265">
        <v>0.3</v>
      </c>
    </row>
    <row r="49" spans="2:6" x14ac:dyDescent="0.2">
      <c r="B49" s="55" t="s">
        <v>274</v>
      </c>
      <c r="C49" s="374" t="s">
        <v>127</v>
      </c>
      <c r="D49" s="374">
        <v>3.1</v>
      </c>
      <c r="E49" s="428">
        <v>3.3</v>
      </c>
      <c r="F49" s="430">
        <v>3.7</v>
      </c>
    </row>
    <row r="50" spans="2:6" ht="24.75" customHeight="1" x14ac:dyDescent="0.2">
      <c r="B50" s="138" t="s">
        <v>275</v>
      </c>
      <c r="C50" s="427"/>
      <c r="D50" s="427"/>
      <c r="E50" s="429"/>
      <c r="F50" s="426"/>
    </row>
    <row r="51" spans="2:6" x14ac:dyDescent="0.2">
      <c r="B51" s="279" t="s">
        <v>119</v>
      </c>
      <c r="C51" s="280" t="s">
        <v>115</v>
      </c>
      <c r="D51" s="281">
        <v>0.6</v>
      </c>
      <c r="E51" s="348">
        <v>0</v>
      </c>
      <c r="F51" s="281">
        <v>-0.2</v>
      </c>
    </row>
    <row r="52" spans="2:6" x14ac:dyDescent="0.2">
      <c r="B52" s="416" t="s">
        <v>259</v>
      </c>
      <c r="C52" s="416"/>
      <c r="D52" s="416"/>
      <c r="E52" s="416"/>
      <c r="F52" s="416"/>
    </row>
    <row r="53" spans="2:6" ht="15" thickBot="1" x14ac:dyDescent="0.25">
      <c r="B53" s="394" t="s">
        <v>260</v>
      </c>
      <c r="C53" s="394"/>
      <c r="D53" s="394"/>
      <c r="E53" s="394"/>
      <c r="F53" s="394"/>
    </row>
  </sheetData>
  <mergeCells count="14">
    <mergeCell ref="B53:F53"/>
    <mergeCell ref="C11:C12"/>
    <mergeCell ref="D11:D12"/>
    <mergeCell ref="E11:E12"/>
    <mergeCell ref="F11:F12"/>
    <mergeCell ref="C22:C23"/>
    <mergeCell ref="D22:D23"/>
    <mergeCell ref="E22:E23"/>
    <mergeCell ref="F22:F23"/>
    <mergeCell ref="C49:C50"/>
    <mergeCell ref="D49:D50"/>
    <mergeCell ref="E49:E50"/>
    <mergeCell ref="F49:F50"/>
    <mergeCell ref="B52:F52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2"/>
  <sheetViews>
    <sheetView showGridLines="0" showRowColHeaders="0" zoomScaleNormal="100" workbookViewId="0">
      <selection activeCell="H36" sqref="H36"/>
    </sheetView>
  </sheetViews>
  <sheetFormatPr defaultRowHeight="14.25" x14ac:dyDescent="0.2"/>
  <cols>
    <col min="1" max="1" width="9" style="61"/>
    <col min="2" max="2" width="62.125" style="61" customWidth="1"/>
    <col min="3" max="16384" width="9" style="61"/>
  </cols>
  <sheetData>
    <row r="1" spans="1:6" x14ac:dyDescent="0.2">
      <c r="A1" s="60" t="s">
        <v>0</v>
      </c>
    </row>
    <row r="2" spans="1:6" ht="15" thickBot="1" x14ac:dyDescent="0.25"/>
    <row r="3" spans="1:6" ht="15" x14ac:dyDescent="0.2">
      <c r="B3" s="31" t="s">
        <v>331</v>
      </c>
      <c r="C3" s="31"/>
      <c r="D3" s="31"/>
      <c r="E3" s="31"/>
      <c r="F3" s="31"/>
    </row>
    <row r="5" spans="1:6" ht="26.25" customHeight="1" x14ac:dyDescent="0.2">
      <c r="B5" s="288" t="s">
        <v>52</v>
      </c>
      <c r="C5" s="286" t="s">
        <v>65</v>
      </c>
      <c r="D5" s="287" t="s">
        <v>12</v>
      </c>
      <c r="E5" s="287" t="s">
        <v>282</v>
      </c>
      <c r="F5" s="289" t="s">
        <v>283</v>
      </c>
    </row>
    <row r="6" spans="1:6" x14ac:dyDescent="0.2">
      <c r="B6" s="290" t="s">
        <v>67</v>
      </c>
      <c r="C6" s="291" t="s">
        <v>68</v>
      </c>
      <c r="D6" s="292">
        <v>17133.8</v>
      </c>
      <c r="E6" s="292">
        <v>17097.8</v>
      </c>
      <c r="F6" s="292">
        <v>16736.599999999999</v>
      </c>
    </row>
    <row r="7" spans="1:6" x14ac:dyDescent="0.2">
      <c r="B7" s="141" t="s">
        <v>14</v>
      </c>
      <c r="C7" s="284"/>
      <c r="D7" s="293">
        <v>9781.7000000000007</v>
      </c>
      <c r="E7" s="293">
        <v>9774</v>
      </c>
      <c r="F7" s="293">
        <v>14527.6</v>
      </c>
    </row>
    <row r="8" spans="1:6" x14ac:dyDescent="0.2">
      <c r="B8" s="260" t="s">
        <v>69</v>
      </c>
      <c r="C8" s="136" t="s">
        <v>70</v>
      </c>
      <c r="D8" s="264">
        <v>5733.6</v>
      </c>
      <c r="E8" s="264">
        <v>5724.1</v>
      </c>
      <c r="F8" s="264">
        <v>5508.9</v>
      </c>
    </row>
    <row r="9" spans="1:6" x14ac:dyDescent="0.2">
      <c r="B9" s="263" t="s">
        <v>261</v>
      </c>
      <c r="C9" s="136" t="s">
        <v>71</v>
      </c>
      <c r="D9" s="264">
        <v>3900.4</v>
      </c>
      <c r="E9" s="264">
        <v>3891.4</v>
      </c>
      <c r="F9" s="264">
        <v>3743.1</v>
      </c>
    </row>
    <row r="10" spans="1:6" ht="25.5" x14ac:dyDescent="0.2">
      <c r="B10" s="263" t="s">
        <v>262</v>
      </c>
      <c r="C10" s="265" t="s">
        <v>263</v>
      </c>
      <c r="D10" s="261">
        <v>1510.2</v>
      </c>
      <c r="E10" s="261">
        <v>1510.2</v>
      </c>
      <c r="F10" s="261">
        <v>1479.7</v>
      </c>
    </row>
    <row r="11" spans="1:6" x14ac:dyDescent="0.2">
      <c r="B11" s="263" t="s">
        <v>280</v>
      </c>
      <c r="C11" s="265" t="s">
        <v>73</v>
      </c>
      <c r="D11" s="152">
        <v>172.8</v>
      </c>
      <c r="E11" s="152">
        <v>172.3</v>
      </c>
      <c r="F11" s="334">
        <v>189.4</v>
      </c>
    </row>
    <row r="12" spans="1:6" ht="15" customHeight="1" x14ac:dyDescent="0.2">
      <c r="B12" s="263" t="s">
        <v>74</v>
      </c>
      <c r="C12" s="265" t="s">
        <v>75</v>
      </c>
      <c r="D12" s="340">
        <v>4046.7</v>
      </c>
      <c r="E12" s="340">
        <v>4048.5</v>
      </c>
      <c r="F12" s="340">
        <v>4202.5</v>
      </c>
    </row>
    <row r="13" spans="1:6" x14ac:dyDescent="0.2">
      <c r="B13" s="263" t="s">
        <v>266</v>
      </c>
      <c r="C13" s="265" t="s">
        <v>76</v>
      </c>
      <c r="D13" s="337">
        <v>3279</v>
      </c>
      <c r="E13" s="337">
        <v>3281</v>
      </c>
      <c r="F13" s="337">
        <v>3401.9</v>
      </c>
    </row>
    <row r="14" spans="1:6" ht="28.5" customHeight="1" x14ac:dyDescent="0.2">
      <c r="B14" s="260" t="s">
        <v>267</v>
      </c>
      <c r="C14" s="136" t="s">
        <v>77</v>
      </c>
      <c r="D14" s="349">
        <v>739</v>
      </c>
      <c r="E14" s="349">
        <v>739</v>
      </c>
      <c r="F14" s="335">
        <v>756.1</v>
      </c>
    </row>
    <row r="15" spans="1:6" ht="16.5" customHeight="1" x14ac:dyDescent="0.2">
      <c r="B15" s="260" t="s">
        <v>78</v>
      </c>
      <c r="C15" s="136" t="s">
        <v>79</v>
      </c>
      <c r="D15" s="152">
        <v>1.4</v>
      </c>
      <c r="E15" s="152">
        <v>1.4</v>
      </c>
      <c r="F15" s="343">
        <v>2</v>
      </c>
    </row>
    <row r="16" spans="1:6" ht="16.5" customHeight="1" x14ac:dyDescent="0.2">
      <c r="B16" s="270" t="s">
        <v>15</v>
      </c>
      <c r="C16" s="271" t="s">
        <v>80</v>
      </c>
      <c r="D16" s="340">
        <v>4896.8999999999996</v>
      </c>
      <c r="E16" s="340">
        <v>4859.7</v>
      </c>
      <c r="F16" s="340">
        <v>4816.2</v>
      </c>
    </row>
    <row r="17" spans="2:6" x14ac:dyDescent="0.2">
      <c r="B17" s="260" t="s">
        <v>81</v>
      </c>
      <c r="C17" s="136" t="s">
        <v>82</v>
      </c>
      <c r="D17" s="152">
        <v>360.6</v>
      </c>
      <c r="E17" s="152">
        <v>362.9</v>
      </c>
      <c r="F17" s="334">
        <v>352.5</v>
      </c>
    </row>
    <row r="18" spans="2:6" x14ac:dyDescent="0.2">
      <c r="B18" s="260" t="s">
        <v>83</v>
      </c>
      <c r="C18" s="136" t="s">
        <v>84</v>
      </c>
      <c r="D18" s="267">
        <v>115.4</v>
      </c>
      <c r="E18" s="267">
        <v>126.1</v>
      </c>
      <c r="F18" s="336">
        <v>0</v>
      </c>
    </row>
    <row r="19" spans="2:6" x14ac:dyDescent="0.2">
      <c r="B19" s="260" t="s">
        <v>85</v>
      </c>
      <c r="C19" s="136" t="s">
        <v>86</v>
      </c>
      <c r="D19" s="340">
        <v>4420.8999999999996</v>
      </c>
      <c r="E19" s="340">
        <v>4370.7</v>
      </c>
      <c r="F19" s="340">
        <v>4337.1000000000004</v>
      </c>
    </row>
    <row r="20" spans="2:6" x14ac:dyDescent="0.2">
      <c r="B20" s="141" t="s">
        <v>16</v>
      </c>
      <c r="C20" s="284"/>
      <c r="D20" s="350">
        <v>1039.9000000000001</v>
      </c>
      <c r="E20" s="350">
        <v>1129.9000000000001</v>
      </c>
      <c r="F20" s="350">
        <v>1234</v>
      </c>
    </row>
    <row r="21" spans="2:6" x14ac:dyDescent="0.2">
      <c r="B21" s="263" t="s">
        <v>268</v>
      </c>
      <c r="C21" s="423" t="s">
        <v>88</v>
      </c>
      <c r="D21" s="431">
        <v>773.9</v>
      </c>
      <c r="E21" s="431">
        <v>890.5</v>
      </c>
      <c r="F21" s="432">
        <v>947.8</v>
      </c>
    </row>
    <row r="22" spans="2:6" x14ac:dyDescent="0.2">
      <c r="B22" s="263" t="s">
        <v>269</v>
      </c>
      <c r="C22" s="423"/>
      <c r="D22" s="431"/>
      <c r="E22" s="431"/>
      <c r="F22" s="433"/>
    </row>
    <row r="23" spans="2:6" x14ac:dyDescent="0.2">
      <c r="B23" s="260" t="s">
        <v>89</v>
      </c>
      <c r="C23" s="136" t="s">
        <v>90</v>
      </c>
      <c r="D23" s="343">
        <v>266</v>
      </c>
      <c r="E23" s="152">
        <v>239.4</v>
      </c>
      <c r="F23" s="335">
        <v>286.2</v>
      </c>
    </row>
    <row r="24" spans="2:6" ht="26.25" customHeight="1" x14ac:dyDescent="0.2">
      <c r="B24" s="260" t="s">
        <v>270</v>
      </c>
      <c r="C24" s="136" t="s">
        <v>91</v>
      </c>
      <c r="D24" s="152">
        <v>7.1</v>
      </c>
      <c r="E24" s="152">
        <v>13.2</v>
      </c>
      <c r="F24" s="335">
        <v>12.2</v>
      </c>
    </row>
    <row r="25" spans="2:6" x14ac:dyDescent="0.2">
      <c r="B25" s="260" t="s">
        <v>276</v>
      </c>
      <c r="C25" s="136" t="s">
        <v>92</v>
      </c>
      <c r="D25" s="267">
        <v>213.3</v>
      </c>
      <c r="E25" s="267">
        <v>226.2</v>
      </c>
      <c r="F25" s="335">
        <v>252.5</v>
      </c>
    </row>
    <row r="26" spans="2:6" x14ac:dyDescent="0.2">
      <c r="B26" s="260" t="s">
        <v>93</v>
      </c>
      <c r="C26" s="271" t="s">
        <v>125</v>
      </c>
      <c r="D26" s="337">
        <v>1415.3</v>
      </c>
      <c r="E26" s="336">
        <v>1334.2</v>
      </c>
      <c r="F26" s="336">
        <v>975</v>
      </c>
    </row>
    <row r="27" spans="2:6" x14ac:dyDescent="0.2">
      <c r="B27" s="260" t="s">
        <v>271</v>
      </c>
      <c r="C27" s="136"/>
      <c r="D27" s="267">
        <v>907.1</v>
      </c>
      <c r="E27" s="336">
        <v>826</v>
      </c>
      <c r="F27" s="336">
        <v>826</v>
      </c>
    </row>
    <row r="28" spans="2:6" x14ac:dyDescent="0.2">
      <c r="B28" s="141" t="s">
        <v>94</v>
      </c>
      <c r="C28" s="284"/>
      <c r="D28" s="351">
        <v>17087.099999999999</v>
      </c>
      <c r="E28" s="351">
        <v>17050.3</v>
      </c>
      <c r="F28" s="351">
        <v>16731.2</v>
      </c>
    </row>
    <row r="29" spans="2:6" x14ac:dyDescent="0.2">
      <c r="B29" s="141" t="s">
        <v>95</v>
      </c>
      <c r="C29" s="284"/>
      <c r="D29" s="350">
        <v>15204.3</v>
      </c>
      <c r="E29" s="350">
        <v>15230.5</v>
      </c>
      <c r="F29" s="350">
        <v>14987.8</v>
      </c>
    </row>
    <row r="30" spans="2:6" x14ac:dyDescent="0.2">
      <c r="B30" s="260" t="s">
        <v>17</v>
      </c>
      <c r="C30" s="136" t="s">
        <v>96</v>
      </c>
      <c r="D30" s="340">
        <v>4426.7</v>
      </c>
      <c r="E30" s="340">
        <v>4789</v>
      </c>
      <c r="F30" s="337">
        <v>4845.2</v>
      </c>
    </row>
    <row r="31" spans="2:6" x14ac:dyDescent="0.2">
      <c r="B31" s="260" t="s">
        <v>97</v>
      </c>
      <c r="C31" s="136" t="s">
        <v>98</v>
      </c>
      <c r="D31" s="340">
        <v>2536</v>
      </c>
      <c r="E31" s="340">
        <v>2231.4</v>
      </c>
      <c r="F31" s="337">
        <v>2408.9</v>
      </c>
    </row>
    <row r="32" spans="2:6" x14ac:dyDescent="0.2">
      <c r="B32" s="270" t="s">
        <v>99</v>
      </c>
      <c r="C32" s="136" t="s">
        <v>100</v>
      </c>
      <c r="D32" s="267">
        <v>2.2000000000000002</v>
      </c>
      <c r="E32" s="267">
        <v>3.6</v>
      </c>
      <c r="F32" s="337">
        <v>3.2</v>
      </c>
    </row>
    <row r="33" spans="2:6" x14ac:dyDescent="0.2">
      <c r="B33" s="270" t="s">
        <v>101</v>
      </c>
      <c r="C33" s="271" t="s">
        <v>126</v>
      </c>
      <c r="D33" s="343">
        <v>135</v>
      </c>
      <c r="E33" s="152">
        <v>160.1</v>
      </c>
      <c r="F33" s="337">
        <v>190.1</v>
      </c>
    </row>
    <row r="34" spans="2:6" x14ac:dyDescent="0.2">
      <c r="B34" s="260" t="s">
        <v>102</v>
      </c>
      <c r="C34" s="136" t="s">
        <v>90</v>
      </c>
      <c r="D34" s="152">
        <v>410.5</v>
      </c>
      <c r="E34" s="152">
        <v>412.7</v>
      </c>
      <c r="F34" s="337">
        <v>352.7</v>
      </c>
    </row>
    <row r="35" spans="2:6" x14ac:dyDescent="0.2">
      <c r="B35" s="260" t="s">
        <v>270</v>
      </c>
      <c r="C35" s="136" t="s">
        <v>91</v>
      </c>
      <c r="D35" s="152">
        <v>410.5</v>
      </c>
      <c r="E35" s="152">
        <v>412.7</v>
      </c>
      <c r="F35" s="337">
        <v>352.7</v>
      </c>
    </row>
    <row r="36" spans="2:6" x14ac:dyDescent="0.2">
      <c r="B36" s="270" t="s">
        <v>18</v>
      </c>
      <c r="C36" s="271" t="s">
        <v>103</v>
      </c>
      <c r="D36" s="337">
        <v>7342.6</v>
      </c>
      <c r="E36" s="337">
        <v>7282.4</v>
      </c>
      <c r="F36" s="337">
        <v>6575.1</v>
      </c>
    </row>
    <row r="37" spans="2:6" x14ac:dyDescent="0.2">
      <c r="B37" s="260" t="s">
        <v>104</v>
      </c>
      <c r="C37" s="136" t="s">
        <v>105</v>
      </c>
      <c r="D37" s="340">
        <v>5617.4</v>
      </c>
      <c r="E37" s="340">
        <v>6226.2</v>
      </c>
      <c r="F37" s="337">
        <v>5746.9</v>
      </c>
    </row>
    <row r="38" spans="2:6" x14ac:dyDescent="0.2">
      <c r="B38" s="260" t="s">
        <v>272</v>
      </c>
      <c r="C38" s="136"/>
      <c r="D38" s="337">
        <v>3126.8</v>
      </c>
      <c r="E38" s="337">
        <v>3188.8</v>
      </c>
      <c r="F38" s="337">
        <v>3200</v>
      </c>
    </row>
    <row r="39" spans="2:6" x14ac:dyDescent="0.2">
      <c r="B39" s="260" t="s">
        <v>277</v>
      </c>
      <c r="C39" s="271"/>
      <c r="D39" s="267">
        <v>676.9</v>
      </c>
      <c r="E39" s="267">
        <v>697.8</v>
      </c>
      <c r="F39" s="337">
        <v>650.9</v>
      </c>
    </row>
    <row r="40" spans="2:6" x14ac:dyDescent="0.2">
      <c r="B40" s="260" t="s">
        <v>278</v>
      </c>
      <c r="C40" s="271"/>
      <c r="D40" s="267">
        <v>144.1</v>
      </c>
      <c r="E40" s="267">
        <v>182.7</v>
      </c>
      <c r="F40" s="337">
        <v>195</v>
      </c>
    </row>
    <row r="41" spans="2:6" x14ac:dyDescent="0.2">
      <c r="B41" s="260" t="s">
        <v>279</v>
      </c>
      <c r="C41" s="271"/>
      <c r="D41" s="337">
        <v>1088.2</v>
      </c>
      <c r="E41" s="337">
        <v>1567.5</v>
      </c>
      <c r="F41" s="337">
        <v>854.7</v>
      </c>
    </row>
    <row r="42" spans="2:6" x14ac:dyDescent="0.2">
      <c r="B42" s="260" t="s">
        <v>273</v>
      </c>
      <c r="C42" s="136"/>
      <c r="D42" s="267">
        <v>562.1</v>
      </c>
      <c r="E42" s="267">
        <v>562.1</v>
      </c>
      <c r="F42" s="337">
        <v>562.1</v>
      </c>
    </row>
    <row r="43" spans="2:6" x14ac:dyDescent="0.2">
      <c r="B43" s="263" t="s">
        <v>106</v>
      </c>
      <c r="C43" s="136" t="s">
        <v>107</v>
      </c>
      <c r="D43" s="337">
        <v>1725.2</v>
      </c>
      <c r="E43" s="337">
        <v>1056.2</v>
      </c>
      <c r="F43" s="337">
        <v>828.1</v>
      </c>
    </row>
    <row r="44" spans="2:6" ht="26.25" customHeight="1" x14ac:dyDescent="0.2">
      <c r="B44" s="270" t="s">
        <v>108</v>
      </c>
      <c r="C44" s="271" t="s">
        <v>109</v>
      </c>
      <c r="D44" s="152">
        <v>351.3</v>
      </c>
      <c r="E44" s="152">
        <v>351.3</v>
      </c>
      <c r="F44" s="337">
        <v>612.6</v>
      </c>
    </row>
    <row r="45" spans="2:6" x14ac:dyDescent="0.2">
      <c r="B45" s="260" t="s">
        <v>110</v>
      </c>
      <c r="C45" s="136" t="s">
        <v>111</v>
      </c>
      <c r="D45" s="152">
        <v>332.6</v>
      </c>
      <c r="E45" s="152">
        <v>332.6</v>
      </c>
      <c r="F45" s="337">
        <v>356.2</v>
      </c>
    </row>
    <row r="46" spans="2:6" x14ac:dyDescent="0.2">
      <c r="B46" s="141" t="s">
        <v>19</v>
      </c>
      <c r="C46" s="284"/>
      <c r="D46" s="350">
        <v>1882.8</v>
      </c>
      <c r="E46" s="350">
        <v>1819.8</v>
      </c>
      <c r="F46" s="350">
        <v>1743.5</v>
      </c>
    </row>
    <row r="47" spans="2:6" x14ac:dyDescent="0.2">
      <c r="B47" s="260" t="s">
        <v>112</v>
      </c>
      <c r="C47" s="136" t="s">
        <v>113</v>
      </c>
      <c r="D47" s="262">
        <v>238.1</v>
      </c>
      <c r="E47" s="342">
        <v>153</v>
      </c>
      <c r="F47" s="262">
        <v>133.9</v>
      </c>
    </row>
    <row r="48" spans="2:6" x14ac:dyDescent="0.2">
      <c r="B48" s="260" t="s">
        <v>274</v>
      </c>
      <c r="C48" s="423" t="s">
        <v>127</v>
      </c>
      <c r="D48" s="434">
        <v>1644.7</v>
      </c>
      <c r="E48" s="434">
        <v>1666.7</v>
      </c>
      <c r="F48" s="435">
        <v>1609.5</v>
      </c>
    </row>
    <row r="49" spans="2:6" x14ac:dyDescent="0.2">
      <c r="B49" s="260" t="s">
        <v>275</v>
      </c>
      <c r="C49" s="423"/>
      <c r="D49" s="434"/>
      <c r="E49" s="434"/>
      <c r="F49" s="435"/>
    </row>
    <row r="50" spans="2:6" ht="24.75" customHeight="1" x14ac:dyDescent="0.2">
      <c r="B50" s="294" t="s">
        <v>119</v>
      </c>
      <c r="C50" s="284" t="s">
        <v>115</v>
      </c>
      <c r="D50" s="295">
        <v>46.7</v>
      </c>
      <c r="E50" s="295">
        <v>47.5</v>
      </c>
      <c r="F50" s="295">
        <v>5.4</v>
      </c>
    </row>
    <row r="51" spans="2:6" x14ac:dyDescent="0.2">
      <c r="B51" s="416" t="s">
        <v>339</v>
      </c>
      <c r="C51" s="416"/>
      <c r="D51" s="416"/>
      <c r="E51" s="416"/>
      <c r="F51" s="416"/>
    </row>
    <row r="52" spans="2:6" ht="15" thickBot="1" x14ac:dyDescent="0.25">
      <c r="B52" s="394" t="s">
        <v>281</v>
      </c>
      <c r="C52" s="394"/>
      <c r="D52" s="394"/>
      <c r="E52" s="394"/>
      <c r="F52" s="394"/>
    </row>
  </sheetData>
  <mergeCells count="10">
    <mergeCell ref="B51:F51"/>
    <mergeCell ref="B52:F52"/>
    <mergeCell ref="C21:C22"/>
    <mergeCell ref="D21:D22"/>
    <mergeCell ref="E21:E22"/>
    <mergeCell ref="F21:F22"/>
    <mergeCell ref="C48:C49"/>
    <mergeCell ref="D48:D49"/>
    <mergeCell ref="E48:E49"/>
    <mergeCell ref="F48:F49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2"/>
  <sheetViews>
    <sheetView showGridLines="0" showRowColHeaders="0" workbookViewId="0">
      <selection activeCell="B26" sqref="B26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6384" width="9" style="61"/>
  </cols>
  <sheetData>
    <row r="1" spans="1:7" x14ac:dyDescent="0.2">
      <c r="A1" s="60" t="s">
        <v>0</v>
      </c>
      <c r="B1" s="60"/>
    </row>
    <row r="3" spans="1:7" ht="29.25" x14ac:dyDescent="0.25">
      <c r="B3" s="308" t="s">
        <v>139</v>
      </c>
      <c r="C3" s="327"/>
      <c r="D3" s="327"/>
      <c r="E3" s="327"/>
      <c r="F3" s="327"/>
      <c r="G3" s="327"/>
    </row>
    <row r="4" spans="1:7" x14ac:dyDescent="0.2">
      <c r="B4" s="327"/>
      <c r="C4" s="327"/>
      <c r="D4" s="5">
        <v>2012</v>
      </c>
      <c r="E4" s="8">
        <v>-2.7973887848414702</v>
      </c>
      <c r="F4" s="327"/>
      <c r="G4" s="327"/>
    </row>
    <row r="5" spans="1:7" x14ac:dyDescent="0.2">
      <c r="D5" s="3">
        <v>2013</v>
      </c>
      <c r="E5" s="9">
        <v>-1.1787520238445981</v>
      </c>
    </row>
    <row r="6" spans="1:7" x14ac:dyDescent="0.2">
      <c r="D6" s="3">
        <v>2014</v>
      </c>
      <c r="E6" s="9">
        <v>0.23962993149002632</v>
      </c>
    </row>
    <row r="7" spans="1:7" x14ac:dyDescent="0.2">
      <c r="D7" s="3">
        <v>2015</v>
      </c>
      <c r="E7" s="9">
        <v>6.1241592143734813E-2</v>
      </c>
    </row>
    <row r="8" spans="1:7" x14ac:dyDescent="0.2">
      <c r="D8" s="3">
        <v>2016</v>
      </c>
      <c r="E8" s="9">
        <v>0.28339293156440792</v>
      </c>
    </row>
    <row r="9" spans="1:7" x14ac:dyDescent="0.2">
      <c r="D9" s="3">
        <v>2017</v>
      </c>
      <c r="E9" s="9">
        <v>1.9583368264606493</v>
      </c>
    </row>
    <row r="10" spans="1:7" x14ac:dyDescent="0.2">
      <c r="D10" s="3">
        <v>2018</v>
      </c>
      <c r="E10" s="9">
        <v>2.769406078584824</v>
      </c>
    </row>
    <row r="11" spans="1:7" x14ac:dyDescent="0.2">
      <c r="D11" s="3">
        <v>2019</v>
      </c>
      <c r="E11" s="9">
        <v>3.4473067414525493</v>
      </c>
    </row>
    <row r="12" spans="1:7" x14ac:dyDescent="0.2">
      <c r="D12" s="4">
        <v>2020</v>
      </c>
      <c r="E12" s="10">
        <v>2.7273081562109613</v>
      </c>
    </row>
  </sheetData>
  <hyperlinks>
    <hyperlink ref="A1" location="Turinys!A1" display="↖ atgal į turinį"/>
    <hyperlink ref="A1:B1" location="Turinys!A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2"/>
  <sheetViews>
    <sheetView showGridLines="0" showRowColHeaders="0" zoomScaleNormal="100" workbookViewId="0">
      <selection activeCell="H19" sqref="H19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6384" width="9" style="61"/>
  </cols>
  <sheetData>
    <row r="1" spans="1:13" x14ac:dyDescent="0.2">
      <c r="A1" s="355" t="s">
        <v>0</v>
      </c>
      <c r="B1" s="355"/>
    </row>
    <row r="3" spans="1:13" ht="27.75" customHeight="1" x14ac:dyDescent="0.25">
      <c r="B3" s="311" t="s">
        <v>328</v>
      </c>
      <c r="C3" s="311"/>
      <c r="D3" s="311"/>
      <c r="E3" s="311"/>
      <c r="F3" s="311"/>
      <c r="G3" s="311"/>
      <c r="M3" s="17"/>
    </row>
    <row r="4" spans="1:13" x14ac:dyDescent="0.2">
      <c r="B4" s="311"/>
      <c r="C4" s="311"/>
      <c r="D4" s="5">
        <v>2012</v>
      </c>
      <c r="E4" s="8">
        <v>-3.1478631647135211</v>
      </c>
      <c r="F4" s="311"/>
      <c r="G4" s="311"/>
      <c r="M4" s="17"/>
    </row>
    <row r="5" spans="1:13" x14ac:dyDescent="0.2">
      <c r="D5" s="3">
        <v>2013</v>
      </c>
      <c r="E5" s="9">
        <v>-2.6097677756129123</v>
      </c>
      <c r="M5" s="17"/>
    </row>
    <row r="6" spans="1:13" x14ac:dyDescent="0.2">
      <c r="D6" s="3">
        <v>2014</v>
      </c>
      <c r="E6" s="9">
        <v>-0.61894779271682954</v>
      </c>
      <c r="M6" s="17"/>
    </row>
    <row r="7" spans="1:13" x14ac:dyDescent="0.2">
      <c r="D7" s="3">
        <v>2015</v>
      </c>
      <c r="E7" s="9">
        <v>-0.26992248925239587</v>
      </c>
      <c r="M7" s="17"/>
    </row>
    <row r="8" spans="1:13" x14ac:dyDescent="0.2">
      <c r="D8" s="3">
        <v>2016</v>
      </c>
      <c r="E8" s="9">
        <v>0.23225035440910904</v>
      </c>
      <c r="M8" s="17"/>
    </row>
    <row r="9" spans="1:13" x14ac:dyDescent="0.2">
      <c r="D9" s="3">
        <v>2017</v>
      </c>
      <c r="E9" s="9">
        <v>0.45432428796774404</v>
      </c>
      <c r="M9" s="17"/>
    </row>
    <row r="10" spans="1:13" x14ac:dyDescent="0.2">
      <c r="D10" s="3">
        <v>2018</v>
      </c>
      <c r="E10" s="9">
        <v>0.59826295777586336</v>
      </c>
      <c r="M10" s="17"/>
    </row>
    <row r="11" spans="1:13" x14ac:dyDescent="0.2">
      <c r="D11" s="3">
        <v>2019</v>
      </c>
      <c r="E11" s="9">
        <v>1.1145944552572454E-2</v>
      </c>
      <c r="M11" s="17"/>
    </row>
    <row r="12" spans="1:13" x14ac:dyDescent="0.2">
      <c r="D12" s="4">
        <v>2020</v>
      </c>
      <c r="E12" s="10">
        <v>-0.21052750198622175</v>
      </c>
    </row>
  </sheetData>
  <mergeCells count="1">
    <mergeCell ref="A1:B1"/>
  </mergeCells>
  <hyperlinks>
    <hyperlink ref="A1" location="Turinys!A1" display="↖ atgal į turinį"/>
    <hyperlink ref="A1:B1" location="Turinys!A1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20"/>
  <sheetViews>
    <sheetView showGridLines="0" showRowColHeaders="0" zoomScaleNormal="100" workbookViewId="0">
      <selection activeCell="B25" sqref="B25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6384" width="9" style="61"/>
  </cols>
  <sheetData>
    <row r="1" spans="1:13" x14ac:dyDescent="0.2">
      <c r="A1" s="355" t="s">
        <v>0</v>
      </c>
      <c r="B1" s="355"/>
    </row>
    <row r="3" spans="1:13" ht="14.25" customHeight="1" x14ac:dyDescent="0.25">
      <c r="B3" s="311" t="s">
        <v>308</v>
      </c>
      <c r="C3" s="308"/>
      <c r="D3" s="308"/>
      <c r="E3" s="308"/>
      <c r="F3" s="308"/>
      <c r="G3" s="308"/>
      <c r="M3" s="1"/>
    </row>
    <row r="4" spans="1:13" x14ac:dyDescent="0.2">
      <c r="B4" s="308"/>
      <c r="C4" s="308"/>
      <c r="D4" s="308"/>
      <c r="E4" s="308"/>
      <c r="F4" s="308"/>
      <c r="G4" s="308"/>
      <c r="M4" s="1"/>
    </row>
    <row r="5" spans="1:13" x14ac:dyDescent="0.2">
      <c r="D5" s="5">
        <v>2012</v>
      </c>
      <c r="E5" s="312">
        <v>-190.45285999999939</v>
      </c>
      <c r="M5" s="1"/>
    </row>
    <row r="6" spans="1:13" x14ac:dyDescent="0.2">
      <c r="D6" s="3">
        <v>2013</v>
      </c>
      <c r="E6" s="313">
        <v>-57.568190000000406</v>
      </c>
      <c r="M6" s="7"/>
    </row>
    <row r="7" spans="1:13" x14ac:dyDescent="0.2">
      <c r="D7" s="3">
        <v>2014</v>
      </c>
      <c r="E7" s="313">
        <v>-225.82445000000018</v>
      </c>
      <c r="M7" s="12"/>
    </row>
    <row r="8" spans="1:13" x14ac:dyDescent="0.2">
      <c r="D8" s="3">
        <v>2015</v>
      </c>
      <c r="E8" s="313">
        <v>-367.19099999999997</v>
      </c>
      <c r="M8" s="12"/>
    </row>
    <row r="9" spans="1:13" x14ac:dyDescent="0.2">
      <c r="D9" s="3">
        <v>2016</v>
      </c>
      <c r="E9" s="313">
        <v>-431.22800000000001</v>
      </c>
      <c r="M9" s="12"/>
    </row>
    <row r="10" spans="1:13" x14ac:dyDescent="0.2">
      <c r="D10" s="314">
        <v>2017</v>
      </c>
      <c r="E10" s="313">
        <v>-454.29899999999998</v>
      </c>
      <c r="M10" s="12"/>
    </row>
    <row r="11" spans="1:13" x14ac:dyDescent="0.2">
      <c r="D11" s="314">
        <v>2018</v>
      </c>
      <c r="E11" s="313">
        <v>-515.46489999999949</v>
      </c>
      <c r="M11" s="12"/>
    </row>
    <row r="12" spans="1:13" x14ac:dyDescent="0.2">
      <c r="D12" s="314">
        <v>2019</v>
      </c>
      <c r="E12" s="313">
        <v>-721.90209999999968</v>
      </c>
      <c r="K12" s="12"/>
    </row>
    <row r="13" spans="1:13" x14ac:dyDescent="0.2">
      <c r="D13" s="4">
        <v>2020</v>
      </c>
      <c r="E13" s="10">
        <v>-851.55</v>
      </c>
      <c r="K13" s="12"/>
    </row>
    <row r="14" spans="1:13" x14ac:dyDescent="0.2">
      <c r="M14" s="1"/>
    </row>
    <row r="15" spans="1:13" x14ac:dyDescent="0.2">
      <c r="M15" s="1"/>
    </row>
    <row r="19" spans="2:2" x14ac:dyDescent="0.2">
      <c r="B19" s="324" t="s">
        <v>310</v>
      </c>
    </row>
    <row r="20" spans="2:2" x14ac:dyDescent="0.2">
      <c r="B20" s="324"/>
    </row>
  </sheetData>
  <mergeCells count="1">
    <mergeCell ref="A1:B1"/>
  </mergeCells>
  <hyperlinks>
    <hyperlink ref="A1" location="Turinys!A1" display="↖ atgal į turinį"/>
    <hyperlink ref="A1:B1" location="Turinys!A1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26"/>
  <sheetViews>
    <sheetView showGridLines="0" showRowColHeaders="0" zoomScaleNormal="100" workbookViewId="0">
      <selection activeCell="D22" sqref="D22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2" width="9" style="61"/>
    <col min="13" max="13" width="20.625" style="61" customWidth="1"/>
    <col min="14" max="16384" width="9" style="61"/>
  </cols>
  <sheetData>
    <row r="1" spans="1:22" x14ac:dyDescent="0.2">
      <c r="A1" s="355" t="s">
        <v>0</v>
      </c>
      <c r="B1" s="355"/>
    </row>
    <row r="3" spans="1:22" ht="15" x14ac:dyDescent="0.25">
      <c r="B3" s="315" t="s">
        <v>140</v>
      </c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">
      <c r="D5" s="5">
        <v>2012</v>
      </c>
      <c r="E5" s="64">
        <v>13264.1</v>
      </c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D6" s="3">
        <v>2013</v>
      </c>
      <c r="E6" s="65">
        <v>13550.8</v>
      </c>
      <c r="M6" s="7"/>
      <c r="N6" s="12"/>
      <c r="O6" s="12"/>
      <c r="P6" s="12"/>
      <c r="Q6" s="12"/>
      <c r="R6" s="12"/>
      <c r="S6" s="12"/>
      <c r="T6" s="12"/>
      <c r="U6" s="1"/>
      <c r="V6" s="1"/>
    </row>
    <row r="7" spans="1:22" x14ac:dyDescent="0.2">
      <c r="D7" s="3">
        <v>2014</v>
      </c>
      <c r="E7" s="65">
        <v>14827.6</v>
      </c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D8" s="3">
        <v>2015</v>
      </c>
      <c r="E8" s="65">
        <v>15941.3</v>
      </c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D9" s="3">
        <v>2016</v>
      </c>
      <c r="E9" s="65">
        <v>15524.9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D10" s="3">
        <v>2017</v>
      </c>
      <c r="E10" s="65">
        <v>16630.400000000001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D11" s="3">
        <v>2018</v>
      </c>
      <c r="E11" s="65">
        <v>15425.1</v>
      </c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D12" s="3">
        <v>2019</v>
      </c>
      <c r="E12" s="65">
        <v>17697.650114921766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2" x14ac:dyDescent="0.2">
      <c r="D13" s="4">
        <v>2020</v>
      </c>
      <c r="E13" s="66">
        <v>18162.347876024935</v>
      </c>
      <c r="K13" s="16"/>
      <c r="L13" s="1"/>
      <c r="M13" s="1"/>
      <c r="N13" s="1"/>
      <c r="O13" s="1"/>
      <c r="P13" s="1"/>
      <c r="Q13" s="1"/>
      <c r="R13" s="1"/>
      <c r="S13" s="1"/>
      <c r="T13" s="1"/>
    </row>
    <row r="14" spans="1:22" x14ac:dyDescent="0.2"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">
      <c r="M15" s="1"/>
      <c r="N15" s="1"/>
      <c r="O15" s="1"/>
      <c r="P15" s="1"/>
      <c r="Q15" s="1"/>
      <c r="R15" s="1"/>
      <c r="S15" s="1"/>
      <c r="T15" s="1"/>
      <c r="U15" s="1"/>
      <c r="V15" s="1"/>
    </row>
    <row r="19" spans="13:17" x14ac:dyDescent="0.2">
      <c r="M19" s="6"/>
      <c r="N19" s="6"/>
      <c r="O19" s="6"/>
      <c r="P19" s="6"/>
      <c r="Q19" s="6"/>
    </row>
    <row r="26" spans="13:17" x14ac:dyDescent="0.2">
      <c r="N26" s="17"/>
    </row>
  </sheetData>
  <mergeCells count="1">
    <mergeCell ref="A1:B1"/>
  </mergeCells>
  <hyperlinks>
    <hyperlink ref="A1" location="Turinys!A1" display="↖ atgal į turinį"/>
    <hyperlink ref="A1:B1" location="Turinys!A12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8"/>
  <sheetViews>
    <sheetView showGridLines="0" showRowColHeaders="0" workbookViewId="0">
      <selection activeCell="G23" sqref="G23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6384" width="9" style="61"/>
  </cols>
  <sheetData>
    <row r="1" spans="1:7" x14ac:dyDescent="0.2">
      <c r="A1" s="355" t="s">
        <v>0</v>
      </c>
      <c r="B1" s="355"/>
    </row>
    <row r="3" spans="1:7" ht="27.75" customHeight="1" x14ac:dyDescent="0.25">
      <c r="B3" s="308" t="s">
        <v>309</v>
      </c>
      <c r="C3" s="308"/>
      <c r="D3" s="308"/>
      <c r="E3" s="308"/>
      <c r="F3" s="308"/>
      <c r="G3" s="308"/>
    </row>
    <row r="4" spans="1:7" x14ac:dyDescent="0.2">
      <c r="B4" s="308"/>
      <c r="C4" s="308"/>
      <c r="D4" s="5">
        <v>2012</v>
      </c>
      <c r="E4" s="64">
        <v>596.67810000000009</v>
      </c>
      <c r="F4" s="308"/>
      <c r="G4" s="308"/>
    </row>
    <row r="5" spans="1:7" x14ac:dyDescent="0.2">
      <c r="D5" s="3">
        <v>2013</v>
      </c>
      <c r="E5" s="65">
        <v>596.69740000000002</v>
      </c>
    </row>
    <row r="6" spans="1:7" x14ac:dyDescent="0.2">
      <c r="D6" s="3">
        <v>2014</v>
      </c>
      <c r="E6" s="65">
        <v>622.12529999999992</v>
      </c>
    </row>
    <row r="7" spans="1:7" x14ac:dyDescent="0.2">
      <c r="D7" s="3">
        <v>2015</v>
      </c>
      <c r="E7" s="65">
        <v>583.88659999999993</v>
      </c>
    </row>
    <row r="8" spans="1:7" x14ac:dyDescent="0.2">
      <c r="D8" s="3">
        <v>2016</v>
      </c>
      <c r="E8" s="65">
        <v>528.90885000000003</v>
      </c>
    </row>
    <row r="9" spans="1:7" x14ac:dyDescent="0.2">
      <c r="D9" s="3">
        <v>2017</v>
      </c>
      <c r="E9" s="65">
        <v>534.39405999999997</v>
      </c>
    </row>
    <row r="10" spans="1:7" x14ac:dyDescent="0.2">
      <c r="D10" s="3">
        <v>2018</v>
      </c>
      <c r="E10" s="65">
        <v>527.34860000000003</v>
      </c>
    </row>
    <row r="11" spans="1:7" x14ac:dyDescent="0.2">
      <c r="D11" s="3">
        <v>2019</v>
      </c>
      <c r="E11" s="316">
        <v>437.3</v>
      </c>
    </row>
    <row r="12" spans="1:7" x14ac:dyDescent="0.2">
      <c r="D12" s="4">
        <v>2020</v>
      </c>
      <c r="E12" s="317">
        <v>439.9</v>
      </c>
    </row>
    <row r="18" spans="2:2" x14ac:dyDescent="0.2">
      <c r="B18" s="324" t="s">
        <v>310</v>
      </c>
    </row>
  </sheetData>
  <mergeCells count="1">
    <mergeCell ref="A1:B1"/>
  </mergeCells>
  <hyperlinks>
    <hyperlink ref="A1" location="Turinys!A1" display="↖ atgal į turinį"/>
    <hyperlink ref="A1:B1" location="Turinys!A13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3"/>
  <sheetViews>
    <sheetView showGridLines="0" showRowColHeaders="0" zoomScaleNormal="100" workbookViewId="0">
      <selection sqref="A1:B1"/>
    </sheetView>
  </sheetViews>
  <sheetFormatPr defaultRowHeight="14.25" x14ac:dyDescent="0.2"/>
  <cols>
    <col min="1" max="1" width="9" style="61"/>
    <col min="2" max="2" width="57.125" style="61" customWidth="1"/>
    <col min="3" max="9" width="9" style="61"/>
    <col min="10" max="10" width="9" style="61" customWidth="1"/>
    <col min="11" max="16384" width="9" style="61"/>
  </cols>
  <sheetData>
    <row r="1" spans="1:14" x14ac:dyDescent="0.2">
      <c r="A1" s="355" t="s">
        <v>0</v>
      </c>
      <c r="B1" s="355"/>
    </row>
    <row r="3" spans="1:14" ht="15" x14ac:dyDescent="0.25">
      <c r="B3" s="61" t="s">
        <v>141</v>
      </c>
      <c r="M3" s="30"/>
    </row>
    <row r="4" spans="1:14" x14ac:dyDescent="0.2">
      <c r="M4" s="30"/>
    </row>
    <row r="5" spans="1:14" x14ac:dyDescent="0.2">
      <c r="D5" s="318">
        <v>2012</v>
      </c>
      <c r="E5" s="319">
        <v>39.799999999999997</v>
      </c>
      <c r="M5" s="30"/>
    </row>
    <row r="6" spans="1:14" x14ac:dyDescent="0.2">
      <c r="D6" s="320">
        <v>2013</v>
      </c>
      <c r="E6" s="321">
        <v>38.700000000000003</v>
      </c>
      <c r="M6" s="30"/>
    </row>
    <row r="7" spans="1:14" x14ac:dyDescent="0.2">
      <c r="D7" s="320">
        <v>2014</v>
      </c>
      <c r="E7" s="321">
        <v>40.6</v>
      </c>
      <c r="M7" s="30"/>
    </row>
    <row r="8" spans="1:14" x14ac:dyDescent="0.2">
      <c r="D8" s="320">
        <v>2015</v>
      </c>
      <c r="E8" s="321">
        <v>42.7</v>
      </c>
      <c r="M8" s="30"/>
    </row>
    <row r="9" spans="1:14" x14ac:dyDescent="0.2">
      <c r="D9" s="320">
        <v>2016</v>
      </c>
      <c r="E9" s="321">
        <v>39.9</v>
      </c>
      <c r="M9" s="30"/>
      <c r="N9" s="17"/>
    </row>
    <row r="10" spans="1:14" x14ac:dyDescent="0.2">
      <c r="D10" s="320">
        <v>2017</v>
      </c>
      <c r="E10" s="321">
        <v>39.299999999999997</v>
      </c>
    </row>
    <row r="11" spans="1:14" x14ac:dyDescent="0.2">
      <c r="D11" s="320">
        <v>2018</v>
      </c>
      <c r="E11" s="321">
        <v>34.1</v>
      </c>
    </row>
    <row r="12" spans="1:14" x14ac:dyDescent="0.2">
      <c r="D12" s="320">
        <v>2019</v>
      </c>
      <c r="E12" s="321">
        <v>36.615997936843314</v>
      </c>
    </row>
    <row r="13" spans="1:14" x14ac:dyDescent="0.2">
      <c r="D13" s="322">
        <v>2020</v>
      </c>
      <c r="E13" s="323">
        <v>35.708834413117167</v>
      </c>
    </row>
  </sheetData>
  <mergeCells count="1">
    <mergeCell ref="A1:B1"/>
  </mergeCells>
  <hyperlinks>
    <hyperlink ref="A1" location="Turinys!A1" display="↖ atgal į turinį"/>
    <hyperlink ref="A1:B1" location="Turinys!A14" display="↖ atgal į turinį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32</vt:i4>
      </vt:variant>
      <vt:variant>
        <vt:lpstr>Įvardinti diapazonai</vt:lpstr>
      </vt:variant>
      <vt:variant>
        <vt:i4>9</vt:i4>
      </vt:variant>
    </vt:vector>
  </HeadingPairs>
  <TitlesOfParts>
    <vt:vector size="41" baseType="lpstr">
      <vt:lpstr>Turinys</vt:lpstr>
      <vt:lpstr>2016</vt:lpstr>
      <vt:lpstr>2017</vt:lpstr>
      <vt:lpstr>1pr</vt:lpstr>
      <vt:lpstr>2pr</vt:lpstr>
      <vt:lpstr>3pr</vt:lpstr>
      <vt:lpstr>4pr</vt:lpstr>
      <vt:lpstr>5pr</vt:lpstr>
      <vt:lpstr>6pr</vt:lpstr>
      <vt:lpstr>1 lentelė</vt:lpstr>
      <vt:lpstr>1 pav.</vt:lpstr>
      <vt:lpstr>2 pav.</vt:lpstr>
      <vt:lpstr>3 pav.</vt:lpstr>
      <vt:lpstr>2 lentelė</vt:lpstr>
      <vt:lpstr>4 pav.</vt:lpstr>
      <vt:lpstr>5 pav.</vt:lpstr>
      <vt:lpstr>6 pav.</vt:lpstr>
      <vt:lpstr>7 pav.</vt:lpstr>
      <vt:lpstr>8 pav.</vt:lpstr>
      <vt:lpstr>3 lentelė</vt:lpstr>
      <vt:lpstr>4 lentelė</vt:lpstr>
      <vt:lpstr>9 pav.</vt:lpstr>
      <vt:lpstr>10 pav.</vt:lpstr>
      <vt:lpstr>11 pav.</vt:lpstr>
      <vt:lpstr>12 pav.</vt:lpstr>
      <vt:lpstr>2 priedas. 1 lent.</vt:lpstr>
      <vt:lpstr>2 priedas. 2 lent.</vt:lpstr>
      <vt:lpstr>2 priedas. 3 lent.</vt:lpstr>
      <vt:lpstr>2 priedas. 4 lent.</vt:lpstr>
      <vt:lpstr>3 priedas. 1 lent.</vt:lpstr>
      <vt:lpstr>3 priedas. 2 lent.</vt:lpstr>
      <vt:lpstr>3 priedas. 3 lent.</vt:lpstr>
      <vt:lpstr>'2 priedas. 1 lent.'!_ftn1</vt:lpstr>
      <vt:lpstr>'2 priedas. 2 lent.'!_ftn1</vt:lpstr>
      <vt:lpstr>'2 priedas. 3 lent.'!_ftn1</vt:lpstr>
      <vt:lpstr>'2 priedas. 4 lent.'!_ftn1</vt:lpstr>
      <vt:lpstr>Turinys!_Toc524692727</vt:lpstr>
      <vt:lpstr>'2 priedas. 1 lent.'!OLE_LINK2</vt:lpstr>
      <vt:lpstr>'2 priedas. 2 lent.'!OLE_LINK2</vt:lpstr>
      <vt:lpstr>'2 priedas. 3 lent.'!OLE_LINK2</vt:lpstr>
      <vt:lpstr>'2 priedas. 4 lent.'!OLE_LINK2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2019-11-11T15:03:07Z</dcterms:modified>
</cp:coreProperties>
</file>