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showInkAnnotation="0"/>
  <xr:revisionPtr revIDLastSave="8" documentId="113_{2260EE4D-1FC8-4A5B-92F1-209C6F29B306}" xr6:coauthVersionLast="36" xr6:coauthVersionMax="36" xr10:uidLastSave="{ED109B3C-D176-4AC2-A6BC-8EFBEE1B9790}"/>
  <bookViews>
    <workbookView xWindow="-120" yWindow="-120" windowWidth="20736" windowHeight="11160" tabRatio="879" xr2:uid="{00000000-000D-0000-FFFF-FFFF00000000}"/>
  </bookViews>
  <sheets>
    <sheet name="Turinys" sheetId="4" r:id="rId1"/>
    <sheet name="2016" sheetId="133" state="hidden" r:id="rId2"/>
    <sheet name="2017" sheetId="132" state="hidden" r:id="rId3"/>
    <sheet name="1 pav." sheetId="193" r:id="rId4"/>
    <sheet name="2 pav." sheetId="192" r:id="rId5"/>
    <sheet name="3 pav." sheetId="189" r:id="rId6"/>
    <sheet name="Švieslentė" sheetId="186" r:id="rId7"/>
    <sheet name="Temperatūros diagrama" sheetId="18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hidden="1">[1]WB!$Q$13:$AK$13</definedName>
    <definedName name="__123Graph_AIMPORTS" hidden="1">'[2]CA input'!#REF!</definedName>
    <definedName name="__123Graph_APIPELINE" hidden="1">[1]BoP!$U$359:$AQ$359</definedName>
    <definedName name="__123Graph_AREER" hidden="1">[1]ER!#REF!</definedName>
    <definedName name="__123Graph_B" hidden="1">'[3]Central Govt'!#REF!</definedName>
    <definedName name="__123Graph_BCurrent" hidden="1">[4]G!#REF!</definedName>
    <definedName name="__123Graph_BIBRD_LEND" hidden="1">[1]WB!$Q$61:$AK$61</definedName>
    <definedName name="__123Graph_BIMPORTS" hidden="1">'[2]CA input'!#REF!</definedName>
    <definedName name="__123Graph_BPIPELINE" hidden="1">[1]BoP!$U$358:$AQ$358</definedName>
    <definedName name="__123Graph_BREER" hidden="1">[1]ER!#REF!</definedName>
    <definedName name="__123Graph_C" hidden="1">'[3]Central Govt'!#REF!</definedName>
    <definedName name="__123Graph_CIMPORTS" hidden="1">#REF!</definedName>
    <definedName name="__123Graph_CREER" hidden="1">[1]ER!#REF!</definedName>
    <definedName name="__123Graph_D" hidden="1">[5]FLUJO!$B$7937:$C$7937</definedName>
    <definedName name="__123Graph_E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hidden="1">'[2]CA input'!#REF!</definedName>
    <definedName name="__col137">#REF!</definedName>
    <definedName name="__CTA10000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7">[6]Turinys!#REF!</definedName>
    <definedName name="_1_pav.________VS_skola">Turinys!#REF!</definedName>
    <definedName name="_10__123Graph_ACPI_ER_LOG" hidden="1">[7]ER!#REF!</definedName>
    <definedName name="_11__123Graph_AGROWTH_CPI" hidden="1">[8]Data!#REF!</definedName>
    <definedName name="_12__123Graph_AIBA_IBRD" hidden="1">[1]WB!$Q$62:$AK$62</definedName>
    <definedName name="_13__123Graph_AINVENT_SALES" hidden="1">#REF!</definedName>
    <definedName name="_14__123Graph_AMIMPMA_1" hidden="1">#REF!</definedName>
    <definedName name="_15__123Graph_ANDA_OIN" hidden="1">#REF!</definedName>
    <definedName name="_16__123Graph_AR_BMONEY" hidden="1">#REF!</definedName>
    <definedName name="_17__123Graph_ASEIGNOR" hidden="1">[9]seignior!#REF!</definedName>
    <definedName name="_18__123Graph_AWB_ADJ_PRJ" hidden="1">[1]WB!$Q$255:$AK$255</definedName>
    <definedName name="_19__123Graph_BCHART_1" hidden="1">[10]IPC1988!$E$176:$E$182</definedName>
    <definedName name="_20__123Graph_BCHART_2" hidden="1">[10]IPC1988!$D$176:$D$182</definedName>
    <definedName name="_24__123Graph_BCPI_ER_LOG" hidden="1">[7]ER!#REF!</definedName>
    <definedName name="_28__123Graph_BIBA_IBRD" hidden="1">[7]WB!#REF!</definedName>
    <definedName name="_29__123Graph_BNDA_OIN" hidden="1">#REF!</definedName>
    <definedName name="_2r">#REF!</definedName>
    <definedName name="_30__123Graph_BR_BMONEY" hidden="1">#REF!</definedName>
    <definedName name="_31__123Graph_BSEIGNOR" hidden="1">[9]seignior!#REF!</definedName>
    <definedName name="_32__123Graph_BWB_ADJ_PRJ" hidden="1">[1]WB!$Q$257:$AK$257</definedName>
    <definedName name="_33__123Graph_CMIMPMA_0" hidden="1">#REF!</definedName>
    <definedName name="_34__123Graph_DGROWTH_CPI" hidden="1">[8]Data!#REF!</definedName>
    <definedName name="_35__123Graph_DMIMPMA_1" hidden="1">#REF!</definedName>
    <definedName name="_36__123Graph_EMIMPMA_0" hidden="1">#REF!</definedName>
    <definedName name="_37__123Graph_EMIMPMA_1" hidden="1">#REF!</definedName>
    <definedName name="_38__123Graph_FMIMPMA_0" hidden="1">#REF!</definedName>
    <definedName name="_39__123Graph_XCHART_2" hidden="1">[10]IPC1988!$A$176:$A$182</definedName>
    <definedName name="_4">Turinys!#REF!</definedName>
    <definedName name="_40__123Graph_XMIMPMA_0" hidden="1">#REF!</definedName>
    <definedName name="_41__123Graph_XR_BMONEY" hidden="1">#REF!</definedName>
    <definedName name="_42__123Graph_XREALEX_WAGE" hidden="1">[11]PRIVATE!#REF!</definedName>
    <definedName name="_43_0ju" hidden="1">#REF!</definedName>
    <definedName name="_44B.2_B.3">#REF!</definedName>
    <definedName name="_45">Turinys!#REF!</definedName>
    <definedName name="_45B.4___5">#REF!</definedName>
    <definedName name="_46CONSOL_B2">#REF!</definedName>
    <definedName name="_4Macros_Import_.qbop">[12]!'[Macros Import].qbop'</definedName>
    <definedName name="_5__123Graph_ACHART_1" hidden="1">[10]IPC1988!$C$176:$C$182</definedName>
    <definedName name="_50FA_L">#REF!</definedName>
    <definedName name="_51GAZ_LIABS">#REF!</definedName>
    <definedName name="_52INT_RESERVES">#REF!</definedName>
    <definedName name="_6__123Graph_ACHART_2" hidden="1">[10]IPC1988!$B$176:$B$182</definedName>
    <definedName name="_abs1">#REF!</definedName>
    <definedName name="_abs2">#REF!</definedName>
    <definedName name="_abs3">#REF!</definedName>
    <definedName name="_aen1">[13]Programa!$A$117</definedName>
    <definedName name="_aen2">#REF!</definedName>
    <definedName name="_bem98">[14]Programa!#REF!</definedName>
    <definedName name="_BOP1">#REF!</definedName>
    <definedName name="_BOP2">[15]BoP!#REF!</definedName>
    <definedName name="_col137">#REF!</definedName>
    <definedName name="_CTA10000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[16]Programa!#REF!</definedName>
    <definedName name="_dcc2005">[16]Programa!#REF!</definedName>
    <definedName name="_dcc98">[14]Programa!#REF!</definedName>
    <definedName name="_dcc99">#REF!</definedName>
    <definedName name="_DIA1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[16]Programa!#REF!</definedName>
    <definedName name="_emi2005">[16]Programa!#REF!</definedName>
    <definedName name="_emi98">#REF!</definedName>
    <definedName name="_emi99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[17]A!$A$43:$A$598</definedName>
    <definedName name="_xlnm._FilterDatabase" hidden="1">[18]C!$P$428:$T$428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[16]Programa!#REF!</definedName>
    <definedName name="_ipc2005">[16]Programa!#REF!</definedName>
    <definedName name="_ipc98">#REF!</definedName>
    <definedName name="_ipc99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[19]Q2!$E$64:$AH$64</definedName>
    <definedName name="_me98">[14]Programa!#REF!</definedName>
    <definedName name="_mes95">#REF!</definedName>
    <definedName name="_min1">[13]minor!$A$7:$AU$50</definedName>
    <definedName name="_min2">[13]minor!$A$111:$AU$143</definedName>
    <definedName name="_min3">[13]minor!$A$145:$AU$174</definedName>
    <definedName name="_min4">[13]minor!$A$177:$AU$208</definedName>
    <definedName name="_min5">[13]minor!$A$210:$AU$238</definedName>
    <definedName name="_min6">[13]minor!$A$240:$AU$268</definedName>
    <definedName name="_MTS2">'[20]Annual Tables'!#REF!</definedName>
    <definedName name="_npp2000">#REF!</definedName>
    <definedName name="_npp2001">#REF!</definedName>
    <definedName name="_npp2002">#REF!</definedName>
    <definedName name="_npp2003">#REF!</definedName>
    <definedName name="_npp2004">[16]Programa!#REF!</definedName>
    <definedName name="_npp2005">[16]Programa!#REF!</definedName>
    <definedName name="_npp98">#REF!</definedName>
    <definedName name="_npp99">#REF!</definedName>
    <definedName name="_OCT95">'[21]FINANC-95'!$A$1:$D$35</definedName>
    <definedName name="_oma1">[13]omas!$A$1:$AH$31</definedName>
    <definedName name="_oma2">[13]omas!$A$32:$AH$73</definedName>
    <definedName name="_oma3">[13]omas!$A$80:$AH$120</definedName>
    <definedName name="_Order1" hidden="1">255</definedName>
    <definedName name="_Order2" hidden="1">255</definedName>
    <definedName name="_PAG2">[20]Index!#REF!</definedName>
    <definedName name="_PAG3">[20]Index!#REF!</definedName>
    <definedName name="_PAG4">[20]Index!#REF!</definedName>
    <definedName name="_PAG5">[20]Index!#REF!</definedName>
    <definedName name="_PAG6">[20]Index!#REF!</definedName>
    <definedName name="_PAG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2004">[16]Programa!#REF!</definedName>
    <definedName name="_pib2005">[16]Programa!#REF!</definedName>
    <definedName name="_pib98">[14]Programa!#REF!</definedName>
    <definedName name="_pib99">#REF!</definedName>
    <definedName name="_pri1">#REF!</definedName>
    <definedName name="_pri2">#REF!</definedName>
    <definedName name="_Regression_Y" hidden="1">#REF!</definedName>
    <definedName name="_Regression_Int" hidden="1">1</definedName>
    <definedName name="_Regression_Out" hidden="1">#REF!</definedName>
    <definedName name="_Regression_X" hidden="1">#REF!</definedName>
    <definedName name="_rep1">#REF!</definedName>
    <definedName name="_RES2">[15]RES!#REF!</definedName>
    <definedName name="_set96">#REF!</definedName>
    <definedName name="_set97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'[22]SR VUL'!$A$2:$N$34</definedName>
    <definedName name="_tc30">#REF!</definedName>
    <definedName name="_tc99">'[23]PROYECCIONES-PM 2000mod'!$B$29</definedName>
    <definedName name="_Toc524692727" localSheetId="0">Turinys!#REF!</definedName>
    <definedName name="_WEO1">#REF!</definedName>
    <definedName name="_WEO2">#REF!</definedName>
    <definedName name="A" localSheetId="7">[6]Turinys!#REF!</definedName>
    <definedName name="A">Turinys!#REF!</definedName>
    <definedName name="A_impresión_IM">#REF!</definedName>
    <definedName name="A1_">[24]Sum1!#REF!</definedName>
    <definedName name="AA">#REF!</definedName>
    <definedName name="AA__Contents_and_file_description">#REF!</definedName>
    <definedName name="aaa">#REF!</definedName>
    <definedName name="aaaa">'[25]1.1 INDIC ACC'!#REF!</definedName>
    <definedName name="aaaaa">#REF!</definedName>
    <definedName name="abr">[14]Programa!#REF!</definedName>
    <definedName name="abs">#REF!</definedName>
    <definedName name="activas">#REF!</definedName>
    <definedName name="ACTIVATE">#REF!</definedName>
    <definedName name="Acurrent" localSheetId="7">#REF!</definedName>
    <definedName name="Acurrent">#REF!</definedName>
    <definedName name="ACwvu.PLA1." hidden="1">'[26]COP FED'!#REF!</definedName>
    <definedName name="ACwvu.PLA2." hidden="1">'[26]COP FED'!$A$1:$N$49</definedName>
    <definedName name="Adjustments">#REF!</definedName>
    <definedName name="adjustments_to_BO_according_to_CdG2000" localSheetId="7">#REF!</definedName>
    <definedName name="adjustments_to_BO_according_to_CdG2000">#REF!</definedName>
    <definedName name="aen1ycred1">[13]Programa!$A$117:$U$197</definedName>
    <definedName name="aen2ycred2">[13]Programa!$A$528:$U$608</definedName>
    <definedName name="Agrupamiento">#REF!</definedName>
    <definedName name="ahme2000">[13]Programa!$BH$27</definedName>
    <definedName name="ahme2001">#REF!</definedName>
    <definedName name="ahme2002">#REF!</definedName>
    <definedName name="ahme2003">#REF!</definedName>
    <definedName name="ahme2004">[16]Programa!#REF!</definedName>
    <definedName name="ahme2005">[16]Programa!#REF!</definedName>
    <definedName name="ahme98">[14]Programa!#REF!</definedName>
    <definedName name="ahme98s">[13]Programa!$AW$27</definedName>
    <definedName name="ahme99">[13]Programa!$AU$27</definedName>
    <definedName name="ahome">[13]Programa!$U$27</definedName>
    <definedName name="ahome98">[13]Programa!#REF!</definedName>
    <definedName name="ahome98j">[14]Programa!#REF!</definedName>
    <definedName name="ahorro">[13]Programa!$U$20</definedName>
    <definedName name="ahorro2000">[13]Programa!$BH$20</definedName>
    <definedName name="ahorro2001">[27]Programa!$AN$18</definedName>
    <definedName name="ahorro2002">#REF!</definedName>
    <definedName name="ahorro2003">#REF!</definedName>
    <definedName name="ahorro2004">[16]Programa!#REF!</definedName>
    <definedName name="ahorro2005">[16]Programa!#REF!</definedName>
    <definedName name="ahorro98">[13]Programa!#REF!</definedName>
    <definedName name="ahorro98j">[13]Programa!#REF!</definedName>
    <definedName name="ahorro98s">[13]Programa!$AW$20</definedName>
    <definedName name="ahorro99">[13]Programa!$AU$20</definedName>
    <definedName name="AI">#REF!</definedName>
    <definedName name="AL">#REF!</definedName>
    <definedName name="all">#REF!</definedName>
    <definedName name="ANITA">#REF!</definedName>
    <definedName name="Anno">#REF!</definedName>
    <definedName name="anscount" hidden="1">1</definedName>
    <definedName name="anterior">#REF!</definedName>
    <definedName name="areor">#REF!</definedName>
    <definedName name="atrade">[12]!atrade</definedName>
    <definedName name="B">#REF!</definedName>
    <definedName name="bancos">[13]Programa!$A$784</definedName>
    <definedName name="BANCOS_COMERCIALES">#REF!</definedName>
    <definedName name="basass">[28]assumptions!$A$2:$M$34</definedName>
    <definedName name="BASDAT">'[20]Annual Tables'!#REF!</definedName>
    <definedName name="base">#REF!</definedName>
    <definedName name="BASE1">#REF!</definedName>
    <definedName name="BaseYear">'[29]REER-US'!$A$4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[22]WEOQ6!$E$10:$AH$10</definedName>
    <definedName name="bcos">#REF!</definedName>
    <definedName name="BE">#N/A</definedName>
    <definedName name="BEA">[22]WEOQ6!$E$143:$AH$143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>#REF!</definedName>
    <definedName name="BED">[22]WEOQ6!$E$52:$AH$52</definedName>
    <definedName name="BED_6">[22]WEOQ6!$E$142:$AH$142</definedName>
    <definedName name="BEDE">#REF!</definedName>
    <definedName name="bem">[14]Programa!#REF!</definedName>
    <definedName name="BEO">[22]WEOQ6!$E$145:$AH$145</definedName>
    <definedName name="BER">[22]WEOQ6!$E$144:$AH$144</definedName>
    <definedName name="BERI">#N/A</definedName>
    <definedName name="BERIB">#N/A</definedName>
    <definedName name="BERIG">#N/A</definedName>
    <definedName name="BERNA">#REF!</definedName>
    <definedName name="BERP">#N/A</definedName>
    <definedName name="BERPB">#N/A</definedName>
    <definedName name="BERPG">#N/A</definedName>
    <definedName name="best">#REF!</definedName>
    <definedName name="BEST_D">#REF!</definedName>
    <definedName name="bf">#REF!</definedName>
    <definedName name="BFD">[22]WEOQ6!$E$59:$AH$59</definedName>
    <definedName name="BFDA">[22]WEOQ6!$E$61:$AH$61</definedName>
    <definedName name="BFDI">[22]WEOQ6!$E$64:$AH$64</definedName>
    <definedName name="BFDIL">[22]WEOQ6!$E$67:$AH$67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>[30]WETA!#REF!</definedName>
    <definedName name="BFO">[22]WEOQ6!$E$96:$AH$96</definedName>
    <definedName name="BFO_S">[30]WETA!#REF!</definedName>
    <definedName name="BFOA">[22]WEOQ6!$E$99:$AH$99</definedName>
    <definedName name="BFOAG">[22]WEOQ6!$E$101:$AH$101</definedName>
    <definedName name="BFOL">[22]WEOQ6!$E$103:$AH$103</definedName>
    <definedName name="BFOL_B">[22]WEOQ6!$E$120:$AH$120</definedName>
    <definedName name="BFOL_G">[22]WEOQ6!$E$115:$AH$115</definedName>
    <definedName name="BFOL_L">[22]WEOQ6!$E$107:$AH$107</definedName>
    <definedName name="BFOL_O">[22]WEOQ6!$E$122:$AH$122</definedName>
    <definedName name="BFOL_S">[22]WEOQ6!$E$112:$AH$112</definedName>
    <definedName name="BFOLB">[22]WEOQ6!$E$120:$AH$120</definedName>
    <definedName name="BFOLG_L">[22]WEOQ6!$E$110:$AH$110</definedName>
    <definedName name="BFP">[22]WEOQ6!$E$70:$AH$70</definedName>
    <definedName name="BFPA">[22]WEOQ6!$E$72:$AH$72</definedName>
    <definedName name="BFPAG">[22]WEOQ6!$E$74:$AH$74</definedName>
    <definedName name="BFPL">[22]WEOQ6!$E$76:$AH$76</definedName>
    <definedName name="BFPLBN">[22]WEOQ6!$E$91:$AH$91</definedName>
    <definedName name="BFPLD">[22]WEOQ6!$E$84:$AH$84</definedName>
    <definedName name="BFPLD_G">[22]WEOQ6!$E$87:$AH$87</definedName>
    <definedName name="BFPLE">[22]WEOQ6!$E$79:$AH$79</definedName>
    <definedName name="BFPLE_G">[22]WEOQ6!$E$81:$AH$81</definedName>
    <definedName name="BFPLMM">[22]WEOQ6!$E$93:$AH$93</definedName>
    <definedName name="BFRA">#N/A</definedName>
    <definedName name="bfsdhtr" hidden="1">[1]WB!#REF!</definedName>
    <definedName name="BFUND">[22]WEOQ6!$E$117:$AH$117</definedName>
    <definedName name="BGS">[22]WEOQ6!$E$13:$AH$13</definedName>
    <definedName name="BI">#N/A</definedName>
    <definedName name="BIP">[22]WEOQ6!$E$35:$AH$35</definedName>
    <definedName name="BK">#N/A</definedName>
    <definedName name="BKF">#N/A</definedName>
    <definedName name="BKFA">[22]WEOQ6!$E$44:$AH$44</definedName>
    <definedName name="BKO">[22]WEOQ6!$E$53:$AH$53</definedName>
    <definedName name="BLPH1" hidden="1">'[31]Ex rate bloom'!$A$4</definedName>
    <definedName name="BLPH2" hidden="1">'[31]Ex rate bloom'!$D$4</definedName>
    <definedName name="BLPH3" hidden="1">'[31]Ex rate bloom'!$G$4</definedName>
    <definedName name="BLPH4" hidden="1">'[31]Ex rate bloom'!$J$4</definedName>
    <definedName name="BLPH5" hidden="1">'[31]Ex rate bloom'!$M$4</definedName>
    <definedName name="BLPH6" hidden="1">'[31]Ex rate bloom'!$P$4</definedName>
    <definedName name="BLPH7" hidden="1">'[31]Ex rate bloom'!$S$4</definedName>
    <definedName name="BLPH8" hidden="1">'[31]Ex rate bloom'!$V$4</definedName>
    <definedName name="BM">[22]WEOQ6!$E$24:$AH$24</definedName>
    <definedName name="BMG">[32]Q6!$E$28:$AH$28</definedName>
    <definedName name="BMII">#N/A</definedName>
    <definedName name="BMII_7">[22]WEOQ7!$E$48:$AH$48</definedName>
    <definedName name="BMIIB">#N/A</definedName>
    <definedName name="BMIIG">#N/A</definedName>
    <definedName name="BMS">[33]Q6!$E$29:$AH$29</definedName>
    <definedName name="Bolivia">#REF!</definedName>
    <definedName name="bonos">#REF!</definedName>
    <definedName name="BOP">#N/A</definedName>
    <definedName name="BRASS">[22]WEOQ6!$E$153:$AH$153</definedName>
    <definedName name="BRASS_1">[22]WEOQ6!$E$129:$AH$129</definedName>
    <definedName name="BRASS_6">[22]WEOQ6!$E$129:$AH$129</definedName>
    <definedName name="Brazil">#REF!</definedName>
    <definedName name="BTR">[22]WEOQ6!$E$39:$AH$39</definedName>
    <definedName name="BTRG">[22]WEOQ6!$E$41:$AH$41</definedName>
    <definedName name="Budget_expenditure">#REF!</definedName>
    <definedName name="Budget_revenue">#REF!</definedName>
    <definedName name="BX">[22]WEOQ6!$E$16:$AH$16</definedName>
    <definedName name="BXG">[32]Q6!$E$26:$AH$26</definedName>
    <definedName name="BXS">[33]Q6!$E$21:$AH$21</definedName>
    <definedName name="CAJA">#REF!</definedName>
    <definedName name="CalcMCV_4">#REF!</definedName>
    <definedName name="calcNGS_NGDP">#N/A</definedName>
    <definedName name="CAPITAL">#REF!</definedName>
    <definedName name="captados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2004">[16]Programa!#REF!</definedName>
    <definedName name="ccme2005">[16]Programa!#REF!</definedName>
    <definedName name="ccme98">[14]Programa!#REF!</definedName>
    <definedName name="ccme98j">[14]Programa!#REF!</definedName>
    <definedName name="ccme98s">#REF!</definedName>
    <definedName name="ccme99">#REF!</definedName>
    <definedName name="CCode">[34]Codes!$A$2</definedName>
    <definedName name="CdG_consolidé___volume_4__page_19___Commission" localSheetId="7">#REF!</definedName>
    <definedName name="CdG_consolidé___volume_4__page_19___Commission">#REF!</definedName>
    <definedName name="CENGOVT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[22]WEOQ5!$E$107:$AH$107</definedName>
    <definedName name="cifras_">#REF!</definedName>
    <definedName name="cmbccr">#REF!</definedName>
    <definedName name="cmbcom">#REF!</definedName>
    <definedName name="cmca">#REF!</definedName>
    <definedName name="cmsbn">#REF!</definedName>
    <definedName name="cnspnf">#REF!</definedName>
    <definedName name="cntryname">'[35]country name lookup'!$A$1:$B$50</definedName>
    <definedName name="COL">[24]Projections!#REF!</definedName>
    <definedName name="comments_on_B21" localSheetId="7">#REF!</definedName>
    <definedName name="comments_on_B21">#REF!</definedName>
    <definedName name="Compte_de_gestion_2000_C.02__Theo_Mestrom_s_file_25062001" localSheetId="7">#REF!</definedName>
    <definedName name="Compte_de_gestion_2000_C.02__Theo_Mestrom_s_file_25062001">#REF!</definedName>
    <definedName name="CONCK">#REF!</definedName>
    <definedName name="conor">#REF!</definedName>
    <definedName name="cons">#REF!</definedName>
    <definedName name="contacto">#REF!</definedName>
    <definedName name="council" localSheetId="7">#REF!</definedName>
    <definedName name="council">#REF!</definedName>
    <definedName name="COUNTER">#REF!</definedName>
    <definedName name="CountryName">'[29]REER-US'!$A$6</definedName>
    <definedName name="court_of_auditors" localSheetId="7">#REF!</definedName>
    <definedName name="court_of_auditors">#REF!</definedName>
    <definedName name="court_of_jusitce" localSheetId="7">#REF!</definedName>
    <definedName name="court_of_jusitce">#REF!</definedName>
    <definedName name="cp" hidden="1">'[36]C Summary'!#REF!</definedName>
    <definedName name="CRECWM">[37]SUPUESTOS!A$15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2004">[16]Programa!#REF!</definedName>
    <definedName name="cred2005">[16]Programa!#REF!</definedName>
    <definedName name="cred98">[14]Programa!#REF!</definedName>
    <definedName name="cred98j">[14]Programa!#REF!</definedName>
    <definedName name="cred98s">#REF!</definedName>
    <definedName name="cred99">#REF!</definedName>
    <definedName name="CREDITO">#REF!</definedName>
    <definedName name="CREDITO1">#REF!</definedName>
    <definedName name="cu1_">[38]Cuadro1!#REF!</definedName>
    <definedName name="cu3_">#REF!</definedName>
    <definedName name="cu5_">[39]Cuadro5!#REF!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'[34]A Current Data'!$D$60</definedName>
    <definedName name="Cwvu.a." hidden="1">[40]BOP!$A$36:$IV$36,[40]BOP!$A$44:$IV$44,[40]BOP!$A$59:$IV$59,[40]BOP!#REF!,[40]BOP!#REF!,[40]BOP!$A$81:$IV$88</definedName>
    <definedName name="Cwvu.bop." hidden="1">[40]BOP!$A$36:$IV$36,[40]BOP!$A$44:$IV$44,[40]BOP!$A$59:$IV$59,[40]BOP!#REF!,[40]BOP!#REF!,[40]BOP!$A$81:$IV$88</definedName>
    <definedName name="Cwvu.bop.sr." hidden="1">[40]BOP!$A$36:$IV$36,[40]BOP!$A$44:$IV$44,[40]BOP!$A$59:$IV$59,[40]BOP!#REF!,[40]BOP!#REF!,[40]BOP!$A$81:$IV$88</definedName>
    <definedName name="Cwvu.bopsdr.sr." hidden="1">[40]BOP!$A$36:$IV$36,[40]BOP!$A$44:$IV$44,[40]BOP!$A$59:$IV$59,[40]BOP!#REF!,[40]BOP!#REF!,[40]BOP!$A$81:$IV$88</definedName>
    <definedName name="Cwvu.cotton." hidden="1">[40]BOP!$A$36:$IV$36,[40]BOP!$A$44:$IV$44,[40]BOP!$A$59:$IV$59,[40]BOP!#REF!,[40]BOP!#REF!,[40]BOP!$A$79:$IV$79,[40]BOP!$A$81:$IV$88,[40]BOP!#REF!</definedName>
    <definedName name="Cwvu.cottonall." hidden="1">[40]BOP!$A$36:$IV$36,[40]BOP!$A$44:$IV$44,[40]BOP!$A$59:$IV$59,[40]BOP!#REF!,[40]BOP!#REF!,[40]BOP!$A$79:$IV$79,[40]BOP!$A$81:$IV$88</definedName>
    <definedName name="Cwvu.exportdetails." hidden="1">[40]BOP!$A$36:$IV$36,[40]BOP!$A$44:$IV$44,[40]BOP!$A$59:$IV$59,[40]BOP!#REF!,[40]BOP!#REF!,[40]BOP!$A$79:$IV$79,[40]BOP!#REF!</definedName>
    <definedName name="Cwvu.exports." hidden="1">[40]BOP!$A$36:$IV$36,[40]BOP!$A$44:$IV$44,[40]BOP!$A$59:$IV$59,[40]BOP!#REF!,[40]BOP!#REF!,[40]BOP!$A$79:$IV$79,[40]BOP!$A$81:$IV$88,[40]BOP!#REF!</definedName>
    <definedName name="Cwvu.gold." hidden="1">[40]BOP!$A$36:$IV$36,[40]BOP!$A$44:$IV$44,[40]BOP!$A$59:$IV$59,[40]BOP!#REF!,[40]BOP!#REF!,[40]BOP!$A$79:$IV$79,[40]BOP!$A$81:$IV$88,[40]BOP!#REF!</definedName>
    <definedName name="Cwvu.goldall." hidden="1">[40]BOP!$A$36:$IV$36,[40]BOP!$A$44:$IV$44,[40]BOP!$A$59:$IV$59,[40]BOP!#REF!,[40]BOP!#REF!,[40]BOP!$A$79:$IV$79,[40]BOP!$A$81:$IV$88,[40]BOP!#REF!</definedName>
    <definedName name="Cwvu.imports." hidden="1">[40]BOP!$A$36:$IV$36,[40]BOP!$A$44:$IV$44,[40]BOP!$A$59:$IV$59,[40]BOP!#REF!,[40]BOP!#REF!,[40]BOP!$A$79:$IV$79,[40]BOP!$A$81:$IV$88,[40]BOP!#REF!,[40]BOP!#REF!</definedName>
    <definedName name="Cwvu.importsall." hidden="1">[40]BOP!$A$36:$IV$36,[40]BOP!$A$44:$IV$44,[40]BOP!$A$59:$IV$59,[40]BOP!#REF!,[40]BOP!#REF!,[40]BOP!$A$79:$IV$79,[40]BOP!$A$81:$IV$88,[40]BOP!#REF!,[40]BOP!#REF!</definedName>
    <definedName name="Cwvu.tot." hidden="1">[40]BOP!$A$36:$IV$36,[40]BOP!$A$44:$IV$44,[40]BOP!$A$59:$IV$59,[40]BOP!#REF!,[40]BOP!#REF!,[40]BOP!$A$79:$IV$79</definedName>
    <definedName name="D">'[41]PIB EN CORR'!#REF!</definedName>
    <definedName name="D_B">[22]WEOQ7!$E$22:$AH$22</definedName>
    <definedName name="D_G">[22]WEOQ7!$E$21:$AH$21</definedName>
    <definedName name="D_L">[22]WEOQ7!$E$13:$AH$13</definedName>
    <definedName name="D_O">[22]WEOQ7!$E$23:$AH$23</definedName>
    <definedName name="D_S">[22]WEOQ7!$E$16:$AH$16</definedName>
    <definedName name="D_SY">[22]WEOQ7!$E$10:$AH$10</definedName>
    <definedName name="D_SRM">[22]WEOQ7!$E$34:$AH$34</definedName>
    <definedName name="DA">[22]WEOQ7!$E$33:$AH$33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'[34]A Current Data'!$D$61</definedName>
    <definedName name="dates">#REF!</definedName>
    <definedName name="DATES_A">#REF!</definedName>
    <definedName name="dates_w">#REF!</definedName>
    <definedName name="datoact">#REF!</definedName>
    <definedName name="DB">[22]WEOQ7!$E$28:$AH$28</definedName>
    <definedName name="DBA">[30]WETA!#REF!</definedName>
    <definedName name="DBI">[30]WETA!#REF!</definedName>
    <definedName name="DBproj">#N/A</definedName>
    <definedName name="dcc98j">[14]Programa!#REF!</definedName>
    <definedName name="dcc98s">#REF!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'[29]REER-US'!$B$2</definedName>
    <definedName name="DETALLE">#REF!</definedName>
    <definedName name="Detalle0">#REF!</definedName>
    <definedName name="Detalle1">#REF!</definedName>
    <definedName name="Detalle2">#REF!</definedName>
    <definedName name="dexbccr">#REF!</definedName>
    <definedName name="dfgeyry">[12]!'[Macros Import].qbop'</definedName>
    <definedName name="DG">[22]WEOQ7!$E$27:$AH$27</definedName>
    <definedName name="DG_S">[22]WEOQ7!$E$18:$AH$18</definedName>
    <definedName name="DGproj">#N/A</definedName>
    <definedName name="DIC">#REF!</definedName>
    <definedName name="Discount_NC">[42]NPV_base!#REF!</definedName>
    <definedName name="DiscountRate">#REF!</definedName>
    <definedName name="DMBYS">[37]RESULTADOS!$A$86:$IV$86</definedName>
    <definedName name="DMU">[30]WETA!#REF!</definedName>
    <definedName name="DNP">[37]SUPUESTOS!A$18</definedName>
    <definedName name="DO">[22]WEOQ7!$E$29:$AH$29</definedName>
    <definedName name="docint">#REF!</definedName>
    <definedName name="DPOB">[37]SUPUESTOS!A$7</definedName>
    <definedName name="Dproj">#N/A</definedName>
    <definedName name="DRFP">'[37]SMONET-FINANC'!$A$99:$IV$99</definedName>
    <definedName name="DS">[22]WEOQ7!$E$38:$AH$38</definedName>
    <definedName name="DSD">#N/A</definedName>
    <definedName name="DSD_S">#N/A</definedName>
    <definedName name="DSDB">#N/A</definedName>
    <definedName name="DSDG">#N/A</definedName>
    <definedName name="DSI">[22]WEOQ7!$E$40:$AH$40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[22]WEOQ7!$E$43:$AH$43</definedName>
    <definedName name="DSPBproj">#N/A</definedName>
    <definedName name="DSPG">[22]WEOQ7!$E$45:$AH$45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[37]RESULTADOS!$A$82:$IV$82</definedName>
    <definedName name="E">'[41]PIB EN CORR'!#REF!</definedName>
    <definedName name="EDNA">#N/A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[14]Programa!#REF!</definedName>
    <definedName name="emi98s">#REF!</definedName>
    <definedName name="empty">[22]WEOQ5!$DZ$1</definedName>
    <definedName name="encajec">#REF!</definedName>
    <definedName name="encajed">#REF!</definedName>
    <definedName name="ENDA">#N/A</definedName>
    <definedName name="ENE">#REF!</definedName>
    <definedName name="est">#REF!</definedName>
    <definedName name="estacional">#REF!</definedName>
    <definedName name="european_parliament" localSheetId="7">#REF!</definedName>
    <definedName name="european_parliament">#REF!</definedName>
    <definedName name="ewqr" hidden="1">[8]Data!#REF!</definedName>
    <definedName name="EX_IMP">#REF!</definedName>
    <definedName name="ExitWRS">[43]Main!$AB$25</definedName>
    <definedName name="exports">#REF!</definedName>
    <definedName name="f">#N/A</definedName>
    <definedName name="fds4___________">Turinys!#REF!</definedName>
    <definedName name="feb">[14]Programa!#REF!</definedName>
    <definedName name="fecha">[14]Programa!#REF!</definedName>
    <definedName name="fecha1">#REF!</definedName>
    <definedName name="ffff">'[44]A Current Data'!$D$61</definedName>
    <definedName name="FFISCMON">#REF!</definedName>
    <definedName name="fghjfghjf">Turinys!#REF!</definedName>
    <definedName name="FIDR">[30]WETA!#REF!</definedName>
    <definedName name="fin">#REF!</definedName>
    <definedName name="finan">#REF!</definedName>
    <definedName name="finan1">#REF!</definedName>
    <definedName name="finan3_D">#REF!</definedName>
    <definedName name="FirstYear">'[45]Input 1 - Basics'!$D$17</definedName>
    <definedName name="FISINP">[28]fiscal!$B$6:$M$45</definedName>
    <definedName name="FISUM">#REF!</definedName>
    <definedName name="FLOPEC">#REF!</definedName>
    <definedName name="fluct">#REF!</definedName>
    <definedName name="flujo1">[13]FMI!$A$4:$CM$42</definedName>
    <definedName name="flujo2">[13]FMI!$A$44:$CM$80</definedName>
    <definedName name="FLUJO3">[13]FMI!$A$86:$CM$117</definedName>
    <definedName name="FLUJOS">[13]FMI!$A$5:$BV$77</definedName>
    <definedName name="FMB">#REF!</definedName>
    <definedName name="FODESEC">#REF!</definedName>
    <definedName name="formato">#REF!</definedName>
    <definedName name="FORMATO_ABAJO">#REF!</definedName>
    <definedName name="fromyear">[46]Data!$B$24</definedName>
    <definedName name="fshrts" hidden="1">[1]WB!$Q$255:$AK$255</definedName>
    <definedName name="ftaref">#REF!</definedName>
    <definedName name="ftconf">#REF!</definedName>
    <definedName name="ftima">#REF!</definedName>
    <definedName name="ftimaf">#REF!</definedName>
    <definedName name="g" localSheetId="7">#REF!</definedName>
    <definedName name="g">Turinys!#REF!</definedName>
    <definedName name="GATO">#REF!</definedName>
    <definedName name="GCB">#REF!</definedName>
    <definedName name="GCB_NGDP">#REF!</definedName>
    <definedName name="GCD">#REF!</definedName>
    <definedName name="GCEC">[30]WETA!#REF!</definedName>
    <definedName name="GCED">[30]WETA!#REF!</definedName>
    <definedName name="GCEE">[30]WETA!#REF!</definedName>
    <definedName name="GCEEP">[30]WETA!#REF!</definedName>
    <definedName name="GCEES">[30]WETA!#REF!</definedName>
    <definedName name="GCEG">[30]WETA!#REF!</definedName>
    <definedName name="GCEH">[30]WETA!#REF!</definedName>
    <definedName name="GCEHP">[30]WETA!#REF!</definedName>
    <definedName name="GCEI">#REF!</definedName>
    <definedName name="GCEI_D">[30]WETA!#REF!</definedName>
    <definedName name="GCEI_F">[30]WETA!#REF!</definedName>
    <definedName name="GCENL">#REF!</definedName>
    <definedName name="GCEO">[30]WETA!#REF!</definedName>
    <definedName name="GCESWH">[30]WETA!#REF!</definedName>
    <definedName name="GCEW">[30]WETA!#REF!</definedName>
    <definedName name="GCG">[30]WETA!#REF!</definedName>
    <definedName name="GCGC">[30]WETA!#REF!</definedName>
    <definedName name="GCND">#REF!</definedName>
    <definedName name="GCND_NGDP">#REF!</definedName>
    <definedName name="GCRG">#REF!</definedName>
    <definedName name="GGB">#REF!</definedName>
    <definedName name="GGB_NGDP">#REF!</definedName>
    <definedName name="GGD">#REF!</definedName>
    <definedName name="GGEC">[30]WETA!#REF!</definedName>
    <definedName name="GGED">#REF!</definedName>
    <definedName name="GGEI">#REF!</definedName>
    <definedName name="GGENL">#REF!</definedName>
    <definedName name="ggggg" hidden="1">'[47]J(Priv.Cap)'!#REF!</definedName>
    <definedName name="gghh">#N/A</definedName>
    <definedName name="GGND">#REF!</definedName>
    <definedName name="GGRG">#REF!</definedName>
    <definedName name="gnsaexp">'[48]NSA Goods Exports'!$A$4:$S$300</definedName>
    <definedName name="gnsaexpcountries">'[48]NSA Goods Exports'!$A$4:$S$4</definedName>
    <definedName name="gnsaexpquarters">'[48]NSA Goods Exports'!$A$4:$A$500</definedName>
    <definedName name="gnsaimp">'[48]NSA Goods Imports'!$A$4:$S$500</definedName>
    <definedName name="gnsaimpcountries">'[48]NSA Goods Imports'!$A$4:$S$4</definedName>
    <definedName name="gnsaimpquarters">'[48]NSA Goods Imports'!$A$4:$A$500</definedName>
    <definedName name="Grace_NC">[42]NPV_base!#REF!</definedName>
    <definedName name="gsfexp" localSheetId="7">#REF!</definedName>
    <definedName name="gsfexp">#REF!</definedName>
    <definedName name="gsfexpcountries" localSheetId="7">#REF!</definedName>
    <definedName name="gsfexpcountries">#REF!</definedName>
    <definedName name="gsfexpquarters" localSheetId="7">#REF!</definedName>
    <definedName name="gsfexpquarters">#REF!</definedName>
    <definedName name="gsfimp" localSheetId="7">#REF!</definedName>
    <definedName name="gsfimp">#REF!</definedName>
    <definedName name="gsfimpcountries" localSheetId="7">#REF!</definedName>
    <definedName name="gsfimpcountries">#REF!</definedName>
    <definedName name="gsfimpquarters" localSheetId="7">#REF!</definedName>
    <definedName name="gsfimpquarters">#REF!</definedName>
    <definedName name="gz">[49]MD5!#REF!</definedName>
    <definedName name="hacienda1">[50]HACIENDA!$A$2:$M$28</definedName>
    <definedName name="hacienda2">[50]HACIENDA!$A$1:$N$28</definedName>
    <definedName name="heading_A" localSheetId="7">#REF!</definedName>
    <definedName name="heading_A">#REF!</definedName>
    <definedName name="Heading39">#REF!</definedName>
    <definedName name="headings_current_partB" localSheetId="7">#REF!</definedName>
    <definedName name="headings_current_partB">#REF!</definedName>
    <definedName name="hfrstes" hidden="1">[1]ER!#REF!</definedName>
    <definedName name="hfshfrt" hidden="1">[1]WB!$Q$62:$AK$62</definedName>
    <definedName name="hhh" hidden="1">'[51]J(Priv.Cap)'!#REF!</definedName>
    <definedName name="hhhh">#N/A</definedName>
    <definedName name="hora">[14]Programa!#REF!</definedName>
    <definedName name="HUY">#REF!</definedName>
    <definedName name="i">#REF!</definedName>
    <definedName name="y">[37]SREAL!A$10</definedName>
    <definedName name="Year">#REF!</definedName>
    <definedName name="yearly" localSheetId="7">[52]data_sheet!$D$10:$DV$177</definedName>
    <definedName name="yearly">[52]data_sheet!$D$10:$DV$177</definedName>
    <definedName name="Years">[22]WEOQ7!$E$6:$AH$6</definedName>
    <definedName name="IESS">#REF!</definedName>
    <definedName name="yiuyuuyui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[14]Programa!#REF!</definedName>
    <definedName name="INE">#REF!</definedName>
    <definedName name="INECEL">#REF!</definedName>
    <definedName name="INF">[37]SUPUESTOS!A$21</definedName>
    <definedName name="infcom">#REF!</definedName>
    <definedName name="infest">#REF!</definedName>
    <definedName name="info">[30]WETA!#REF!</definedName>
    <definedName name="infobs">#REF!</definedName>
    <definedName name="INGRE">#REF!</definedName>
    <definedName name="INPUT_2">[15]Input!#REF!</definedName>
    <definedName name="INPUT_4">[15]Input!#REF!</definedName>
    <definedName name="Interest_NC">[42]NPV_base!#REF!</definedName>
    <definedName name="InterestRate">#REF!</definedName>
    <definedName name="international_fund_for_Ireland" localSheetId="7">#REF!</definedName>
    <definedName name="international_fund_for_Ireland">#REF!</definedName>
    <definedName name="ipc">#REF!</definedName>
    <definedName name="ipc98j">[14]Programa!#REF!</definedName>
    <definedName name="ipc98s">#REF!</definedName>
    <definedName name="_xlnm.Recorder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hidden="1">[53]M!#REF!</definedName>
    <definedName name="jjjjjj" hidden="1">'[47]J(Priv.Cap)'!#REF!</definedName>
    <definedName name="JR_PAGE_ANCHOR_0_1" localSheetId="7">'[6]15 pav.'!#REF!</definedName>
    <definedName name="JR_PAGE_ANCHOR_0_1">'[54]14 pav.'!#REF!</definedName>
    <definedName name="JUL">#REF!</definedName>
    <definedName name="JUL.MD5.S">[49]MD5!#REF!</definedName>
    <definedName name="JUN">#REF!</definedName>
    <definedName name="kkkk" hidden="1">[55]M!#REF!</definedName>
    <definedName name="kkkkk" hidden="1">'[51]J(Priv.Cap)'!#REF!</definedName>
    <definedName name="ko">Turinys!#REF!</definedName>
    <definedName name="l">#REF!</definedName>
    <definedName name="LANGUAGES" localSheetId="7">#REF!</definedName>
    <definedName name="LANGUAGES">#REF!</definedName>
    <definedName name="LE">[30]WETA!#REF!</definedName>
    <definedName name="LEGC">[30]WETA!#REF!</definedName>
    <definedName name="lent">#REF!</definedName>
    <definedName name="LIBOR3">[37]SUPUESTOS!$A$12:$IV$12</definedName>
    <definedName name="LIBOR6">[37]SUPUESTOS!A$11</definedName>
    <definedName name="liqc">[14]Programa!#REF!</definedName>
    <definedName name="liqd">[14]Programa!#REF!</definedName>
    <definedName name="List">#REF!</definedName>
    <definedName name="List2">#REF!</definedName>
    <definedName name="llll" hidden="1">[53]M!#REF!</definedName>
    <definedName name="LP">[30]WETA!#REF!</definedName>
    <definedName name="LUR">#N/A</definedName>
    <definedName name="m">#N/A</definedName>
    <definedName name="MACRO">#REF!</definedName>
    <definedName name="MACROINPUT">#REF!</definedName>
    <definedName name="MACROS">[28]contents!$A$114</definedName>
    <definedName name="may">[14]Programa!#REF!</definedName>
    <definedName name="Malaysia">#REF!</definedName>
    <definedName name="mar">[14]Programa!#REF!</definedName>
    <definedName name="MARI">#REF!</definedName>
    <definedName name="Maturity_NC">[42]NPV_base!#REF!</definedName>
    <definedName name="maxe1">#REF!</definedName>
    <definedName name="maxe2">#REF!</definedName>
    <definedName name="maxf1">#REF!</definedName>
    <definedName name="maxf2">#REF!</definedName>
    <definedName name="maxp1">#REF!</definedName>
    <definedName name="maxp2">#REF!</definedName>
    <definedName name="MCV">[19]Q2!$E$63:$AH$63</definedName>
    <definedName name="MCV_B">#N/A</definedName>
    <definedName name="MCV_B1">[22]WEOQ6!$E$161:$AH$161</definedName>
    <definedName name="MCV_D">#N/A</definedName>
    <definedName name="MCV_D1">[22]WEOQ7!$E$59:$AH$59</definedName>
    <definedName name="MCV_N">#N/A</definedName>
    <definedName name="MCV_T">#N/A</definedName>
    <definedName name="MCV_T1">[22]WEOQ5!$E$104:$AH$104</definedName>
    <definedName name="MENORES">#REF!</definedName>
    <definedName name="mes">#REF!</definedName>
    <definedName name="meses_">#REF!</definedName>
    <definedName name="metas">[13]Metas!$A$2:$AU$57</definedName>
    <definedName name="MFISCAL">'[20]Annual Raw Data'!#REF!</definedName>
    <definedName name="mflowsa">[12]!mflowsa</definedName>
    <definedName name="mflowsq">[12]!mflowsq</definedName>
    <definedName name="MICRO">#REF!</definedName>
    <definedName name="MIDDLE">#REF!</definedName>
    <definedName name="MISC3">#REF!</definedName>
    <definedName name="MISC4">[15]OUTPUT!#REF!</definedName>
    <definedName name="Modality">#REF!</definedName>
    <definedName name="MON_SM">#REF!</definedName>
    <definedName name="MONF_SM">#REF!</definedName>
    <definedName name="mstocksa">[12]!mstocksa</definedName>
    <definedName name="mstocksq">[12]!mstocksq</definedName>
    <definedName name="Municipios">#REF!</definedName>
    <definedName name="names">#REF!</definedName>
    <definedName name="NAMES_A">#REF!</definedName>
    <definedName name="names_w">#REF!</definedName>
    <definedName name="naujas" localSheetId="7">[56]Turinys!#REF!</definedName>
    <definedName name="naujas">[56]Turinys!#REF!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[30]WETA!#REF!</definedName>
    <definedName name="nfrtrs" hidden="1">[1]WB!$Q$257:$AK$257</definedName>
    <definedName name="NGDP">[19]Q2!$E$47:$AH$47</definedName>
    <definedName name="NGDP_DG">#N/A</definedName>
    <definedName name="NGDP_R">#N/A</definedName>
    <definedName name="NGDP_RG">#N/A</definedName>
    <definedName name="NGDPA">#REF!</definedName>
    <definedName name="NGNI">[30]WETA!#REF!</definedName>
    <definedName name="NGPXO">[30]WETA!#REF!</definedName>
    <definedName name="NGPXO_R">[30]WETA!#REF!</definedName>
    <definedName name="NGS_NGDP">#N/A</definedName>
    <definedName name="NINV">#N/A</definedName>
    <definedName name="NINV_R">#N/A</definedName>
    <definedName name="nlk">Turinys!#REF!</definedName>
    <definedName name="NM">#N/A</definedName>
    <definedName name="NM_R">#N/A</definedName>
    <definedName name="NMG">[30]WETA!#REF!</definedName>
    <definedName name="NMG_R">[30]WETA!#REF!</definedName>
    <definedName name="NMG_RG">#N/A</definedName>
    <definedName name="nn">[44]Codes!$A$2</definedName>
    <definedName name="NNAMES">[30]WETA!#REF!</definedName>
    <definedName name="nnnnn">#N/A</definedName>
    <definedName name="nomenclature_FRENCH" localSheetId="7">#REF!</definedName>
    <definedName name="nomenclature_FRENCH">#REF!</definedName>
    <definedName name="NORMAL">[57]normal!$A$1:$O$125,[57]normal!$A$125:$O$131</definedName>
    <definedName name="NOTAS">#REF!</definedName>
    <definedName name="NOV">#REF!</definedName>
    <definedName name="NTDD_RG">#N/A</definedName>
    <definedName name="NX">#N/A</definedName>
    <definedName name="NX_R">#N/A</definedName>
    <definedName name="NXG">[30]WETA!#REF!</definedName>
    <definedName name="NXG_R">[30]WETA!#REF!</definedName>
    <definedName name="NXG_RG">#N/A</definedName>
    <definedName name="OCT">#REF!</definedName>
    <definedName name="OnShow">#N/A</definedName>
    <definedName name="ORIG">[24]Sum1!#REF!</definedName>
    <definedName name="Otras_Residuales">#REF!</definedName>
    <definedName name="otros2000">#REF!</definedName>
    <definedName name="otros2001">#REF!</definedName>
    <definedName name="otros2002">#REF!</definedName>
    <definedName name="otros2003">#REF!</definedName>
    <definedName name="otros2004">[16]Programa!#REF!</definedName>
    <definedName name="otros2005">[16]Programa!#REF!</definedName>
    <definedName name="otros98">[14]Programa!#REF!</definedName>
    <definedName name="otros98j">[14]Programa!#REF!</definedName>
    <definedName name="otros98s">#REF!</definedName>
    <definedName name="otros99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[22]WEOQ6!$E$28:$AH$28</definedName>
    <definedName name="pchBXG">[22]WEOQ6!$E$20:$AH$20</definedName>
    <definedName name="PCPI">[30]WETA!#REF!</definedName>
    <definedName name="PCPIE">[30]WETA!#REF!</definedName>
    <definedName name="PCPIG">#N/A</definedName>
    <definedName name="Petroecuador">#REF!</definedName>
    <definedName name="PEX">[37]SUPUESTOS!A$14</definedName>
    <definedName name="pib">'[58]GC-SPCR_MEFP1986(Fuente)'!#REF!</definedName>
    <definedName name="pib_int">#REF!</definedName>
    <definedName name="pib98j">[14]Programa!#REF!</definedName>
    <definedName name="pib98s">[14]Programa!#REF!</definedName>
    <definedName name="PIBporSECT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2004">[16]Programa!#REF!</definedName>
    <definedName name="plame2005">[16]Programa!#REF!</definedName>
    <definedName name="plame98">[14]Programa!#REF!</definedName>
    <definedName name="plame98j">[14]Programa!#REF!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>[16]Programa!#REF!</definedName>
    <definedName name="plazo2005">[16]Programa!#REF!</definedName>
    <definedName name="plazo98">[14]Programa!#REF!</definedName>
    <definedName name="plazo98j">[14]Programa!#REF!</definedName>
    <definedName name="plazo98s">#REF!</definedName>
    <definedName name="plazo99">#REF!</definedName>
    <definedName name="Policy">#REF!</definedName>
    <definedName name="Ports">#REF!</definedName>
    <definedName name="posnet2">#REF!</definedName>
    <definedName name="pp">#REF!</definedName>
    <definedName name="PPPWGT">#N/A</definedName>
    <definedName name="PrevVintage">'[34]A Previous Data'!$D$60</definedName>
    <definedName name="pri">#REF!</definedName>
    <definedName name="PRICES">#REF!</definedName>
    <definedName name="primero">#REF!</definedName>
    <definedName name="_xlnm.Print_Area">#REF!</definedName>
    <definedName name="_xlnm.Print_Titles">[19]Q5!$A$1:$C$65536,[19]Q5!$A$1:$IV$7</definedName>
    <definedName name="PrintThis_Links">[43]Links!$A$1:$F$33</definedName>
    <definedName name="PRIV0">[59]ASSUMPTIONS!#REF!</definedName>
    <definedName name="PRIV00">[59]ASSUMPTIONS!#REF!</definedName>
    <definedName name="priv1">#REF!</definedName>
    <definedName name="PRIV11">[59]ASSUMPTIONS!#REF!</definedName>
    <definedName name="priv2">#REF!</definedName>
    <definedName name="PRIV22">[59]ASSUMPTIONS!#REF!</definedName>
    <definedName name="PRIV3">[59]ASSUMPTIONS!#REF!</definedName>
    <definedName name="PRIV33">[59]ASSUMPTIONS!#REF!</definedName>
    <definedName name="progra">#REF!</definedName>
    <definedName name="promedio">[60]PROMEDIO!$A$97:$G$121,[60]PROMEDIO!$A$248:$G$272</definedName>
    <definedName name="PSECTOR">#REF!</definedName>
    <definedName name="PUBL00">[59]ASSUMPTIONS!#REF!</definedName>
    <definedName name="PUBL11">[59]ASSUMPTIONS!#REF!</definedName>
    <definedName name="PUBL2">[59]ASSUMPTIONS!#REF!</definedName>
    <definedName name="PUBL22">[59]ASSUMPTIONS!#REF!</definedName>
    <definedName name="PUBL33">[59]ASSUMPTIONS!#REF!</definedName>
    <definedName name="PUBL5">[59]ASSUMPTIONS!#REF!</definedName>
    <definedName name="PUBL55">[59]ASSUMPTIONS!#REF!</definedName>
    <definedName name="PUBL6">[59]ASSUMPTIONS!#REF!</definedName>
    <definedName name="PUBL66">[59]ASSUMPTIONS!#REF!</definedName>
    <definedName name="Q6_">#REF!</definedName>
    <definedName name="qeryqeryf">#REF!</definedName>
    <definedName name="qeryrqy">#REF!</definedName>
    <definedName name="QFISCAL">'[20]Quarterly Raw Data'!#REF!</definedName>
    <definedName name="qlookup" localSheetId="7">#REF!</definedName>
    <definedName name="qlookup">#REF!</definedName>
    <definedName name="qq" hidden="1">'[51]J(Priv.Cap)'!#REF!</definedName>
    <definedName name="QTAB7">'[20]Quarterly MacroFlow'!#REF!</definedName>
    <definedName name="QTAB77">'[61]Quarterly MacroFlow'!#REF!</definedName>
    <definedName name="QTAB7A">'[20]Quarterly MacroFlow'!#REF!</definedName>
    <definedName name="re" hidden="1">#N/A</definedName>
    <definedName name="REDB1">#REF!</definedName>
    <definedName name="REDB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[62]Documents!$B$454:$H$501</definedName>
    <definedName name="REDTab35">[63]RED!#REF!</definedName>
    <definedName name="REDTab43a">#REF!</definedName>
    <definedName name="REDTab43b">#REF!</definedName>
    <definedName name="REDTab6">[62]Documents!$B$273:$G$320</definedName>
    <definedName name="REDTab8">[62]Documents!$B$349:$G$383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S">#REF!</definedName>
    <definedName name="ref_B1" localSheetId="7">#REF!</definedName>
    <definedName name="ref_B1">#REF!</definedName>
    <definedName name="ref_Cohesion_Fund" localSheetId="7">#REF!</definedName>
    <definedName name="ref_Cohesion_Fund">#REF!</definedName>
    <definedName name="ref_Council" localSheetId="7">#REF!</definedName>
    <definedName name="ref_Council">#REF!</definedName>
    <definedName name="ref_Court_Justice" localSheetId="7">#REF!</definedName>
    <definedName name="ref_Court_Justice">#REF!</definedName>
    <definedName name="ref_DG_ADMIN_BXL" localSheetId="7">#REF!</definedName>
    <definedName name="ref_DG_ADMIN_BXL">#REF!</definedName>
    <definedName name="ref_DG_ADMIN_LUX" localSheetId="7">#REF!</definedName>
    <definedName name="ref_DG_ADMIN_LUX">#REF!</definedName>
    <definedName name="ref_DG_AGRI" localSheetId="7">#REF!</definedName>
    <definedName name="ref_DG_AGRI">#REF!</definedName>
    <definedName name="ref_DG_EAC" localSheetId="7">#REF!</definedName>
    <definedName name="ref_DG_EAC">#REF!</definedName>
    <definedName name="ref_DG_ECFIN" localSheetId="7">#REF!</definedName>
    <definedName name="ref_DG_ECFIN">#REF!</definedName>
    <definedName name="ref_DG_ENTR" localSheetId="7">#REF!</definedName>
    <definedName name="ref_DG_ENTR">#REF!</definedName>
    <definedName name="ref_DG_ENTR_Cenelex_berthon" localSheetId="7">#REF!</definedName>
    <definedName name="ref_DG_ENTR_Cenelex_berthon">#REF!</definedName>
    <definedName name="ref_DG_FISH" localSheetId="7">#REF!</definedName>
    <definedName name="ref_DG_FISH">#REF!</definedName>
    <definedName name="ref_DG_INFSO" localSheetId="7">#REF!</definedName>
    <definedName name="ref_DG_INFSO">#REF!</definedName>
    <definedName name="ref_DG_Relex" localSheetId="7">#REF!</definedName>
    <definedName name="ref_DG_Relex">#REF!</definedName>
    <definedName name="ref_DG_RTD" localSheetId="7">#REF!</definedName>
    <definedName name="ref_DG_RTD">#REF!</definedName>
    <definedName name="ref_DG_TREN" localSheetId="7">#REF!</definedName>
    <definedName name="ref_DG_TREN">#REF!</definedName>
    <definedName name="ref_dubus" localSheetId="7">#REF!</definedName>
    <definedName name="ref_dubus">#REF!</definedName>
    <definedName name="ref_Eur_Parlament" localSheetId="7">#REF!</definedName>
    <definedName name="ref_Eur_Parlament">#REF!</definedName>
    <definedName name="ref_JRC_ISPRA" localSheetId="7">#REF!</definedName>
    <definedName name="ref_JRC_ISPRA">#REF!</definedName>
    <definedName name="ref_OPOCE" localSheetId="7">#REF!</definedName>
    <definedName name="ref_OPOCE">#REF!</definedName>
    <definedName name="ref_structural_funds" localSheetId="7">#REF!</definedName>
    <definedName name="ref_structural_funds">#REF!</definedName>
    <definedName name="ref_TOTAL_RTD" localSheetId="7">#REF!</definedName>
    <definedName name="ref_TOTAL_RTD">#REF!</definedName>
    <definedName name="renegocia">[14]Programa!#REF!</definedName>
    <definedName name="rep_tasas">#REF!</definedName>
    <definedName name="RESU">#REF!</definedName>
    <definedName name="rf">[14]Programa!#REF!</definedName>
    <definedName name="RFSP">#REF!</definedName>
    <definedName name="RgCcode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[13]riqueza!$A$1:$AU$89</definedName>
    <definedName name="riqueza2">[13]riqueza!$A$93:$AU$123</definedName>
    <definedName name="rngErrorSort">[43]ErrCheck!$A$4</definedName>
    <definedName name="rngLastSave">[43]Main!$G$19</definedName>
    <definedName name="rngLastSent">[43]Main!$G$18</definedName>
    <definedName name="rngLastUpdate">[43]Links!$D$2</definedName>
    <definedName name="rngNeedsUpdate">[43]Links!$E$2</definedName>
    <definedName name="rngQuestChecked">[43]ErrCheck!$A$3</definedName>
    <definedName name="RR">[24]Projections:PDVSA!$B$2:$BH$531</definedName>
    <definedName name="rubros">#REF!</definedName>
    <definedName name="rubros1">#REF!</definedName>
    <definedName name="Rwvu.PLA2." hidden="1">'[26]COP FED'!#REF!</definedName>
    <definedName name="Rwvu.Print." hidden="1">#N/A</definedName>
    <definedName name="rx" hidden="1">#REF!</definedName>
    <definedName name="SALDOS">[13]FMI!$A$5:$T$77</definedName>
    <definedName name="SEI">#REF!</definedName>
    <definedName name="seitto98">'[64]Output data'!#REF!</definedName>
    <definedName name="SELECT">#REF!</definedName>
    <definedName name="SEMESTRE">#REF!</definedName>
    <definedName name="sencount" hidden="1">2</definedName>
    <definedName name="SERV">#REF!</definedName>
    <definedName name="SET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>'[37]SFISCAL-MOD'!$A$146:$IV$146</definedName>
    <definedName name="sisfin2">#REF!</definedName>
    <definedName name="SISTEMA_BANCARIO_NACIONAL">#REF!</definedName>
    <definedName name="skaiciavimai_LV">[12]!'[Macros Import].qbop'</definedName>
    <definedName name="snsaexp">'[48]NSA Services Exports'!$A$4:$S$500</definedName>
    <definedName name="snsaexpcountries">'[48]NSA Services Exports'!$A$4:$S$4</definedName>
    <definedName name="snsaexpquarters">'[48]NSA Services Exports'!$A$4:$A$500</definedName>
    <definedName name="snsaimp">'[48]NSA Services Imports'!$A$4:$S$500</definedName>
    <definedName name="snsaimpcountries">'[48]NSA Services Imports'!$A$4:$S$4</definedName>
    <definedName name="snsaimpquarters">'[48]NSA Services Imports'!$A$4:$A$500</definedName>
    <definedName name="SRTab1">#REF!</definedName>
    <definedName name="SRTab11">'[64]Output data'!#REF!</definedName>
    <definedName name="SRTab6">#REF!</definedName>
    <definedName name="SRTab7">[63]RED!#REF!</definedName>
    <definedName name="SRTab8">#REF!</definedName>
    <definedName name="SS">[65]IMATA!$B$45:$B$108</definedName>
    <definedName name="ssfexp" localSheetId="7">#REF!</definedName>
    <definedName name="ssfexp">#REF!</definedName>
    <definedName name="ssfexpcountries" localSheetId="7">#REF!</definedName>
    <definedName name="ssfexpcountries">#REF!</definedName>
    <definedName name="ssfexpquarters" localSheetId="7">#REF!</definedName>
    <definedName name="ssfexpquarters">#REF!</definedName>
    <definedName name="ssfimp" localSheetId="7">#REF!</definedName>
    <definedName name="ssfimp">#REF!</definedName>
    <definedName name="ssfimpcountries" localSheetId="7">#REF!</definedName>
    <definedName name="ssfimpcountries">#REF!</definedName>
    <definedName name="ssfimpquarters" localSheetId="7">#REF!</definedName>
    <definedName name="ssfimpquarters">#REF!</definedName>
    <definedName name="sss">'[25]1.1 INDIC ACC'!#REF!</definedName>
    <definedName name="ssssss">#N/A</definedName>
    <definedName name="STOP">#REF!</definedName>
    <definedName name="supuestos">#REF!</definedName>
    <definedName name="Swvu.PLA1." hidden="1">'[26]COP FED'!#REF!</definedName>
    <definedName name="Swvu.PLA2." hidden="1">'[26]COP FED'!$A$1:$N$49</definedName>
    <definedName name="t">#N/A</definedName>
    <definedName name="T10PPI">[62]Prices!$A$99:$J$131</definedName>
    <definedName name="T11IMW">[62]Labor!$B$3:$J$45</definedName>
    <definedName name="T12ULC">[62]Labor!$B$53:$J$97</definedName>
    <definedName name="T13LFE">[62]Labor!$B$155:$I$200</definedName>
    <definedName name="T14EPE">[62]Labor!$B$256:$J$309</definedName>
    <definedName name="T15ROP">#REF!</definedName>
    <definedName name="T16OPU">#REF!</definedName>
    <definedName name="T2YSECREA">[66]GDPSEC!$A$11:$M$80</definedName>
    <definedName name="T3YSECNOM">[66]GDPSEC!$A$93:$M$153</definedName>
    <definedName name="T9CPI">[62]Prices!$A$3:$R$47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'[20]Annual Tables'!#REF!</definedName>
    <definedName name="TAB6B">'[20]Annual Tables'!#REF!</definedName>
    <definedName name="TAB6C">#REF!</definedName>
    <definedName name="TAB7A">#REF!</definedName>
    <definedName name="tabla">#REF!</definedName>
    <definedName name="Table">#REF!</definedName>
    <definedName name="Table__47">[67]RED47!$A$1:$I$53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[68]Table!$A$3:$AB$73</definedName>
    <definedName name="Table1">#REF!</definedName>
    <definedName name="Table1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[69]Stfrprtables!#REF!</definedName>
    <definedName name="Table7">#REF!</definedName>
    <definedName name="Table8">#REF!</definedName>
    <definedName name="TableA3">#REF!</definedName>
    <definedName name="TAME">#REF!</definedName>
    <definedName name="tarea1">#REF!</definedName>
    <definedName name="tarea2">#REF!</definedName>
    <definedName name="TASAS_DE_INTERES_PROMEDIO">[60]PROMEDIO!$A$97:$G$121,[60]PROMEDIO!$A$248:$G$272</definedName>
    <definedName name="Tbl_GFN">[68]Table_GEF!$B$2:$T$53</definedName>
    <definedName name="tblChecks">[43]ErrCheck!$A$3:$E$5</definedName>
    <definedName name="tblLinks">[43]Links!$A$4:$F$33</definedName>
    <definedName name="tbn">#REF!</definedName>
    <definedName name="TC">#REF!</definedName>
    <definedName name="TC00">'[23]PROYECCIONES-PM 2000mod (2)'!$F$66</definedName>
    <definedName name="TCFEN">#REF!</definedName>
    <definedName name="tchoy">#REF!</definedName>
    <definedName name="TCN">[37]SREAL!A$158</definedName>
    <definedName name="TDIC">#REF!</definedName>
    <definedName name="tdic96">#REF!</definedName>
    <definedName name="Test1">#REF!</definedName>
    <definedName name="TIME">[24]Sum1!#REF!</definedName>
    <definedName name="tititid">#REF!</definedName>
    <definedName name="Titulo">#REF!</definedName>
    <definedName name="títulos">#REF!</definedName>
    <definedName name="titulos_">#REF!</definedName>
    <definedName name="tjun">#REF!</definedName>
    <definedName name="TM">[22]WEOQ5!$E$19:$AH$19</definedName>
    <definedName name="TM_D">[22]WEOQ5!$E$23:$AH$23</definedName>
    <definedName name="TM_DPCH">[22]WEOQ5!$E$24:$AH$24</definedName>
    <definedName name="TM_R">[22]WEOQ5!$E$22:$AH$22</definedName>
    <definedName name="TM_RPCH">[22]WEOQ5!$E$21:$AH$21</definedName>
    <definedName name="TMAR">#REF!</definedName>
    <definedName name="TMG">[22]WEOQ5!$E$38:$AH$38</definedName>
    <definedName name="TMG_D">[32]Q5!$E$23:$AH$23</definedName>
    <definedName name="TMG_DPCH">[22]WEOQ5!$E$43:$AH$43</definedName>
    <definedName name="TMG_R">[22]WEOQ5!$E$41:$AH$41</definedName>
    <definedName name="TMG_RPCH">[22]WEOQ5!$E$40:$AH$40</definedName>
    <definedName name="TMGO">#N/A</definedName>
    <definedName name="TMGO_D">[22]WEOQ5!$E$63:$AH$63</definedName>
    <definedName name="TMGO_DPCH">[22]WEOQ5!$E$64:$AH$64</definedName>
    <definedName name="TMGO_R">[22]WEOQ5!$E$62:$AH$62</definedName>
    <definedName name="TMGO_RPCH">[22]WEOQ5!$E$60:$AH$60</definedName>
    <definedName name="TMGXO">[22]WEOQ5!$E$82:$AH$82</definedName>
    <definedName name="TMGXO_D">[22]WEOQ5!$E$88:$AH$88</definedName>
    <definedName name="TMGXO_DPCH">[22]WEOQ5!$E$89:$AH$89</definedName>
    <definedName name="TMGXO_R">[22]WEOQ5!$E$87:$AH$87</definedName>
    <definedName name="TMGXO_RPCH">[22]WEOQ5!$E$84:$AH$84</definedName>
    <definedName name="TMS">[22]WEOQ5!$E$97:$AH$97</definedName>
    <definedName name="TNAME">[30]WETA!#REF!</definedName>
    <definedName name="tnov">#REF!</definedName>
    <definedName name="toct">#REF!</definedName>
    <definedName name="toyear">[46]Data!$B$25</definedName>
    <definedName name="TOWEO">#REF!</definedName>
    <definedName name="TRADE3">[15]Trade!#REF!</definedName>
    <definedName name="trans">#REF!</definedName>
    <definedName name="Transfer_check">#REF!</definedName>
    <definedName name="TRANSNAVE">#REF!</definedName>
    <definedName name="TRAS">#N/A</definedName>
    <definedName name="tretry" hidden="1">[8]Data!#REF!</definedName>
    <definedName name="TRISM">#REF!</definedName>
    <definedName name="TS">#REF!</definedName>
    <definedName name="TSET">#REF!</definedName>
    <definedName name="TTO_Summary_of_non_fator_services">#REF!</definedName>
    <definedName name="ttttt" hidden="1">[53]M!#REF!</definedName>
    <definedName name="twryrwe" hidden="1">[11]PRIVATE!#REF!</definedName>
    <definedName name="TX">[22]WEOQ5!$E$11:$AH$11</definedName>
    <definedName name="TX_D">[22]WEOQ5!$E$15:$AH$15</definedName>
    <definedName name="TX_DPCH">[22]WEOQ5!$E$16:$AH$16</definedName>
    <definedName name="TX_R">[22]WEOQ5!$E$14:$AH$14</definedName>
    <definedName name="TX_RPCH">[22]WEOQ5!$E$13:$AH$13</definedName>
    <definedName name="TXG">[22]WEOQ5!$E$30:$AH$30</definedName>
    <definedName name="TXG_D">#N/A</definedName>
    <definedName name="TXG_DPCH">[22]WEOQ5!$E$35:$AH$35</definedName>
    <definedName name="TXG_R">[22]WEOQ5!$E$33:$AH$33</definedName>
    <definedName name="TXG_RPCH">[22]WEOQ5!$E$32:$AH$32</definedName>
    <definedName name="TXGO">#N/A</definedName>
    <definedName name="TXGO_D">[22]WEOQ5!$E$54:$AH$54</definedName>
    <definedName name="TXGO_DPCH">[22]WEOQ5!$E$55:$AH$55</definedName>
    <definedName name="TXGO_R">[22]WEOQ5!$E$53:$AH$53</definedName>
    <definedName name="TXGO_RPCH">[22]WEOQ5!$E$51:$AH$51</definedName>
    <definedName name="TXGXO">[22]WEOQ5!$E$72:$AH$72</definedName>
    <definedName name="TXGXO_D">[22]WEOQ5!$E$78:$AH$78</definedName>
    <definedName name="TXGXO_DPCH">[22]WEOQ5!$E$79:$AH$79</definedName>
    <definedName name="TXGXO_R">[22]WEOQ5!$E$77:$AH$77</definedName>
    <definedName name="TXGXO_RPCH">[22]WEOQ5!$E$74:$AH$74</definedName>
    <definedName name="TXS">[22]WEOQ5!$E$95:$AH$95</definedName>
    <definedName name="uyyuyuyu">#REF!</definedName>
    <definedName name="uyyuuyuy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[16]Programa!#REF!</definedName>
    <definedName name="venci2005">[16]Programa!#REF!</definedName>
    <definedName name="venci98">[14]Programa!#REF!</definedName>
    <definedName name="venci98j">[14]Programa!#REF!</definedName>
    <definedName name="venci98s">#REF!</definedName>
    <definedName name="venci99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[22]WEOQ5!$E$67:$AH$67</definedName>
    <definedName name="WPCP33pch">[22]WEOQ5!$E$68:$AH$68</definedName>
    <definedName name="wret">#REF!</definedName>
    <definedName name="ww" hidden="1">[53]M!#REF!</definedName>
    <definedName name="wwww" hidden="1">[53]M!#REF!</definedName>
    <definedName name="x">#REF!</definedName>
    <definedName name="xa">'[41]PIB EN CORR'!#REF!</definedName>
    <definedName name="xaa">'[41]PIB EN CORR'!$AV$5:$AV$77</definedName>
    <definedName name="xbb">'[41]PIB EN CORR'!#REF!</definedName>
    <definedName name="XBS">[37]SREAL!A$41</definedName>
    <definedName name="XGS">#REF!</definedName>
    <definedName name="xx" localSheetId="7">[6]Turinys!#REF!</definedName>
    <definedName name="xx">Turinys!#REF!</definedName>
    <definedName name="xxWRS_1">#REF!</definedName>
    <definedName name="xxx">#REF!</definedName>
    <definedName name="xxxx">#REF!</definedName>
    <definedName name="xxxxx">#REF!</definedName>
    <definedName name="Z_00C67BFA_FEDD_11D1_98B3_00C04FC96ABD_.wvu.Rows" hidden="1">[40]BOP!$A$36:$IV$36,[40]BOP!$A$44:$IV$44,[40]BOP!$A$59:$IV$59,[40]BOP!#REF!,[40]BOP!#REF!,[40]BOP!$A$81:$IV$88</definedName>
    <definedName name="Z_00C67BFB_FEDD_11D1_98B3_00C04FC96ABD_.wvu.Rows" hidden="1">[40]BOP!$A$36:$IV$36,[40]BOP!$A$44:$IV$44,[40]BOP!$A$59:$IV$59,[40]BOP!#REF!,[40]BOP!#REF!,[40]BOP!$A$81:$IV$88</definedName>
    <definedName name="Z_00C67BFC_FEDD_11D1_98B3_00C04FC96ABD_.wvu.Rows" hidden="1">[40]BOP!$A$36:$IV$36,[40]BOP!$A$44:$IV$44,[40]BOP!$A$59:$IV$59,[40]BOP!#REF!,[40]BOP!#REF!,[40]BOP!$A$81:$IV$88</definedName>
    <definedName name="Z_00C67BFD_FEDD_11D1_98B3_00C04FC96ABD_.wvu.Rows" hidden="1">[40]BOP!$A$36:$IV$36,[40]BOP!$A$44:$IV$44,[40]BOP!$A$59:$IV$59,[40]BOP!#REF!,[40]BOP!#REF!,[40]BOP!$A$81:$IV$88</definedName>
    <definedName name="Z_00C67BFE_FEDD_11D1_98B3_00C04FC96ABD_.wvu.Rows" hidden="1">[40]BOP!$A$36:$IV$36,[40]BOP!$A$44:$IV$44,[40]BOP!$A$59:$IV$59,[40]BOP!#REF!,[40]BOP!#REF!,[40]BOP!$A$79:$IV$79,[40]BOP!$A$81:$IV$88,[40]BOP!#REF!</definedName>
    <definedName name="Z_00C67BFF_FEDD_11D1_98B3_00C04FC96ABD_.wvu.Rows" hidden="1">[40]BOP!$A$36:$IV$36,[40]BOP!$A$44:$IV$44,[40]BOP!$A$59:$IV$59,[40]BOP!#REF!,[40]BOP!#REF!,[40]BOP!$A$79:$IV$79,[40]BOP!$A$81:$IV$88</definedName>
    <definedName name="Z_00C67C00_FEDD_11D1_98B3_00C04FC96ABD_.wvu.Rows" hidden="1">[40]BOP!$A$36:$IV$36,[40]BOP!$A$44:$IV$44,[40]BOP!$A$59:$IV$59,[40]BOP!#REF!,[40]BOP!#REF!,[40]BOP!$A$79:$IV$79,[40]BOP!#REF!</definedName>
    <definedName name="Z_00C67C01_FEDD_11D1_98B3_00C04FC96ABD_.wvu.Rows" hidden="1">[40]BOP!$A$36:$IV$36,[40]BOP!$A$44:$IV$44,[40]BOP!$A$59:$IV$59,[40]BOP!#REF!,[40]BOP!#REF!,[40]BOP!$A$79:$IV$79,[40]BOP!$A$81:$IV$88,[40]BOP!#REF!</definedName>
    <definedName name="Z_00C67C02_FEDD_11D1_98B3_00C04FC96ABD_.wvu.Rows" hidden="1">[40]BOP!$A$36:$IV$36,[40]BOP!$A$44:$IV$44,[40]BOP!$A$59:$IV$59,[40]BOP!#REF!,[40]BOP!#REF!,[40]BOP!$A$79:$IV$79,[40]BOP!$A$81:$IV$88,[40]BOP!#REF!</definedName>
    <definedName name="Z_00C67C03_FEDD_11D1_98B3_00C04FC96ABD_.wvu.Rows" hidden="1">[40]BOP!$A$36:$IV$36,[40]BOP!$A$44:$IV$44,[40]BOP!$A$59:$IV$59,[40]BOP!#REF!,[40]BOP!#REF!,[40]BOP!$A$79:$IV$79,[40]BOP!$A$81:$IV$88,[40]BOP!#REF!</definedName>
    <definedName name="Z_00C67C05_FEDD_11D1_98B3_00C04FC96ABD_.wvu.Rows" hidden="1">[40]BOP!$A$36:$IV$36,[40]BOP!$A$44:$IV$44,[40]BOP!$A$59:$IV$59,[40]BOP!#REF!,[40]BOP!#REF!,[40]BOP!$A$79:$IV$79,[40]BOP!$A$81:$IV$88,[40]BOP!#REF!,[40]BOP!#REF!</definedName>
    <definedName name="Z_00C67C06_FEDD_11D1_98B3_00C04FC96ABD_.wvu.Rows" hidden="1">[40]BOP!$A$36:$IV$36,[40]BOP!$A$44:$IV$44,[40]BOP!$A$59:$IV$59,[40]BOP!#REF!,[40]BOP!#REF!,[40]BOP!$A$79:$IV$79,[40]BOP!$A$81:$IV$88,[40]BOP!#REF!,[40]BOP!#REF!</definedName>
    <definedName name="Z_00C67C07_FEDD_11D1_98B3_00C04FC96ABD_.wvu.Rows" hidden="1">[40]BOP!$A$36:$IV$36,[40]BOP!$A$44:$IV$44,[40]BOP!$A$59:$IV$59,[40]BOP!#REF!,[40]BOP!#REF!,[40]BOP!$A$79:$IV$79</definedName>
    <definedName name="Z_112039D0_FF0B_11D1_98B3_00C04FC96ABD_.wvu.Rows" hidden="1">[40]BOP!$A$36:$IV$36,[40]BOP!$A$44:$IV$44,[40]BOP!$A$59:$IV$59,[40]BOP!#REF!,[40]BOP!#REF!,[40]BOP!$A$81:$IV$88</definedName>
    <definedName name="Z_112039D1_FF0B_11D1_98B3_00C04FC96ABD_.wvu.Rows" hidden="1">[40]BOP!$A$36:$IV$36,[40]BOP!$A$44:$IV$44,[40]BOP!$A$59:$IV$59,[40]BOP!#REF!,[40]BOP!#REF!,[40]BOP!$A$81:$IV$88</definedName>
    <definedName name="Z_112039D2_FF0B_11D1_98B3_00C04FC96ABD_.wvu.Rows" hidden="1">[40]BOP!$A$36:$IV$36,[40]BOP!$A$44:$IV$44,[40]BOP!$A$59:$IV$59,[40]BOP!#REF!,[40]BOP!#REF!,[40]BOP!$A$81:$IV$88</definedName>
    <definedName name="Z_112039D3_FF0B_11D1_98B3_00C04FC96ABD_.wvu.Rows" hidden="1">[40]BOP!$A$36:$IV$36,[40]BOP!$A$44:$IV$44,[40]BOP!$A$59:$IV$59,[40]BOP!#REF!,[40]BOP!#REF!,[40]BOP!$A$81:$IV$88</definedName>
    <definedName name="Z_112039D4_FF0B_11D1_98B3_00C04FC96ABD_.wvu.Rows" hidden="1">[40]BOP!$A$36:$IV$36,[40]BOP!$A$44:$IV$44,[40]BOP!$A$59:$IV$59,[40]BOP!#REF!,[40]BOP!#REF!,[40]BOP!$A$79:$IV$79,[40]BOP!$A$81:$IV$88,[40]BOP!#REF!</definedName>
    <definedName name="Z_112039D5_FF0B_11D1_98B3_00C04FC96ABD_.wvu.Rows" hidden="1">[40]BOP!$A$36:$IV$36,[40]BOP!$A$44:$IV$44,[40]BOP!$A$59:$IV$59,[40]BOP!#REF!,[40]BOP!#REF!,[40]BOP!$A$79:$IV$79,[40]BOP!$A$81:$IV$88</definedName>
    <definedName name="Z_112039D6_FF0B_11D1_98B3_00C04FC96ABD_.wvu.Rows" hidden="1">[40]BOP!$A$36:$IV$36,[40]BOP!$A$44:$IV$44,[40]BOP!$A$59:$IV$59,[40]BOP!#REF!,[40]BOP!#REF!,[40]BOP!$A$79:$IV$79,[40]BOP!#REF!</definedName>
    <definedName name="Z_112039D7_FF0B_11D1_98B3_00C04FC96ABD_.wvu.Rows" hidden="1">[40]BOP!$A$36:$IV$36,[40]BOP!$A$44:$IV$44,[40]BOP!$A$59:$IV$59,[40]BOP!#REF!,[40]BOP!#REF!,[40]BOP!$A$79:$IV$79,[40]BOP!$A$81:$IV$88,[40]BOP!#REF!</definedName>
    <definedName name="Z_112039D8_FF0B_11D1_98B3_00C04FC96ABD_.wvu.Rows" hidden="1">[40]BOP!$A$36:$IV$36,[40]BOP!$A$44:$IV$44,[40]BOP!$A$59:$IV$59,[40]BOP!#REF!,[40]BOP!#REF!,[40]BOP!$A$79:$IV$79,[40]BOP!$A$81:$IV$88,[40]BOP!#REF!</definedName>
    <definedName name="Z_112039D9_FF0B_11D1_98B3_00C04FC96ABD_.wvu.Rows" hidden="1">[40]BOP!$A$36:$IV$36,[40]BOP!$A$44:$IV$44,[40]BOP!$A$59:$IV$59,[40]BOP!#REF!,[40]BOP!#REF!,[40]BOP!$A$79:$IV$79,[40]BOP!$A$81:$IV$88,[40]BOP!#REF!</definedName>
    <definedName name="Z_112039DB_FF0B_11D1_98B3_00C04FC96ABD_.wvu.Rows" hidden="1">[40]BOP!$A$36:$IV$36,[40]BOP!$A$44:$IV$44,[40]BOP!$A$59:$IV$59,[40]BOP!#REF!,[40]BOP!#REF!,[40]BOP!$A$79:$IV$79,[40]BOP!$A$81:$IV$88,[40]BOP!#REF!,[40]BOP!#REF!</definedName>
    <definedName name="Z_112039DC_FF0B_11D1_98B3_00C04FC96ABD_.wvu.Rows" hidden="1">[40]BOP!$A$36:$IV$36,[40]BOP!$A$44:$IV$44,[40]BOP!$A$59:$IV$59,[40]BOP!#REF!,[40]BOP!#REF!,[40]BOP!$A$79:$IV$79,[40]BOP!$A$81:$IV$88,[40]BOP!#REF!,[40]BOP!#REF!</definedName>
    <definedName name="Z_112039DD_FF0B_11D1_98B3_00C04FC96ABD_.wvu.Rows" hidden="1">[40]BOP!$A$36:$IV$36,[40]BOP!$A$44:$IV$44,[40]BOP!$A$59:$IV$59,[40]BOP!#REF!,[40]BOP!#REF!,[40]BOP!$A$79:$IV$79</definedName>
    <definedName name="Z_1A8C061B_2301_11D3_BFD1_000039E37209_.wvu.Cols" hidden="1">'[70]IDA-tab7'!$K$1:$T$65536,'[70]IDA-tab7'!$V$1:$AE$65536,'[70]IDA-tab7'!$AG$1:$AP$65536</definedName>
    <definedName name="Z_1A8C061B_2301_11D3_BFD1_000039E37209_.wvu.Rows" hidden="1">'[70]IDA-tab7'!$A$10:$IV$11,'[70]IDA-tab7'!$A$14:$IV$14,'[70]IDA-tab7'!$A$18:$IV$18</definedName>
    <definedName name="Z_1A8C061C_2301_11D3_BFD1_000039E37209_.wvu.Cols" hidden="1">'[70]IDA-tab7'!$K$1:$T$65536,'[70]IDA-tab7'!$V$1:$AE$65536,'[70]IDA-tab7'!$AG$1:$AP$65536</definedName>
    <definedName name="Z_1A8C061C_2301_11D3_BFD1_000039E37209_.wvu.Rows" hidden="1">'[70]IDA-tab7'!$A$10:$IV$11,'[70]IDA-tab7'!$A$14:$IV$14,'[70]IDA-tab7'!$A$18:$IV$18</definedName>
    <definedName name="Z_1A8C061E_2301_11D3_BFD1_000039E37209_.wvu.Cols" hidden="1">'[70]IDA-tab7'!$K$1:$T$65536,'[70]IDA-tab7'!$V$1:$AE$65536,'[70]IDA-tab7'!$AG$1:$AP$65536</definedName>
    <definedName name="Z_1A8C061E_2301_11D3_BFD1_000039E37209_.wvu.Rows" hidden="1">'[70]IDA-tab7'!$A$10:$IV$11,'[70]IDA-tab7'!$A$14:$IV$14,'[70]IDA-tab7'!$A$18:$IV$18</definedName>
    <definedName name="Z_1A8C061F_2301_11D3_BFD1_000039E37209_.wvu.Cols" hidden="1">'[70]IDA-tab7'!$K$1:$T$65536,'[70]IDA-tab7'!$V$1:$AE$65536,'[70]IDA-tab7'!$AG$1:$AP$65536</definedName>
    <definedName name="Z_1A8C061F_2301_11D3_BFD1_000039E37209_.wvu.Rows" hidden="1">'[70]IDA-tab7'!$A$10:$IV$11,'[70]IDA-tab7'!$A$14:$IV$14,'[70]IDA-tab7'!$A$18:$IV$18</definedName>
    <definedName name="Z_1F4C2007_FFA7_11D1_98B6_00C04FC96ABD_.wvu.Rows" hidden="1">[40]BOP!$A$36:$IV$36,[40]BOP!$A$44:$IV$44,[40]BOP!$A$59:$IV$59,[40]BOP!#REF!,[40]BOP!#REF!,[40]BOP!$A$81:$IV$88</definedName>
    <definedName name="Z_1F4C2008_FFA7_11D1_98B6_00C04FC96ABD_.wvu.Rows" hidden="1">[40]BOP!$A$36:$IV$36,[40]BOP!$A$44:$IV$44,[40]BOP!$A$59:$IV$59,[40]BOP!#REF!,[40]BOP!#REF!,[40]BOP!$A$81:$IV$88</definedName>
    <definedName name="Z_1F4C2009_FFA7_11D1_98B6_00C04FC96ABD_.wvu.Rows" hidden="1">[40]BOP!$A$36:$IV$36,[40]BOP!$A$44:$IV$44,[40]BOP!$A$59:$IV$59,[40]BOP!#REF!,[40]BOP!#REF!,[40]BOP!$A$81:$IV$88</definedName>
    <definedName name="Z_1F4C200A_FFA7_11D1_98B6_00C04FC96ABD_.wvu.Rows" hidden="1">[40]BOP!$A$36:$IV$36,[40]BOP!$A$44:$IV$44,[40]BOP!$A$59:$IV$59,[40]BOP!#REF!,[40]BOP!#REF!,[40]BOP!$A$81:$IV$88</definedName>
    <definedName name="Z_1F4C200B_FFA7_11D1_98B6_00C04FC96ABD_.wvu.Rows" hidden="1">[40]BOP!$A$36:$IV$36,[40]BOP!$A$44:$IV$44,[40]BOP!$A$59:$IV$59,[40]BOP!#REF!,[40]BOP!#REF!,[40]BOP!$A$79:$IV$79,[40]BOP!$A$81:$IV$88,[40]BOP!#REF!</definedName>
    <definedName name="Z_1F4C200C_FFA7_11D1_98B6_00C04FC96ABD_.wvu.Rows" hidden="1">[40]BOP!$A$36:$IV$36,[40]BOP!$A$44:$IV$44,[40]BOP!$A$59:$IV$59,[40]BOP!#REF!,[40]BOP!#REF!,[40]BOP!$A$79:$IV$79,[40]BOP!$A$81:$IV$88</definedName>
    <definedName name="Z_1F4C200D_FFA7_11D1_98B6_00C04FC96ABD_.wvu.Rows" hidden="1">[40]BOP!$A$36:$IV$36,[40]BOP!$A$44:$IV$44,[40]BOP!$A$59:$IV$59,[40]BOP!#REF!,[40]BOP!#REF!,[40]BOP!$A$79:$IV$79,[40]BOP!#REF!</definedName>
    <definedName name="Z_1F4C200E_FFA7_11D1_98B6_00C04FC96ABD_.wvu.Rows" hidden="1">[40]BOP!$A$36:$IV$36,[40]BOP!$A$44:$IV$44,[40]BOP!$A$59:$IV$59,[40]BOP!#REF!,[40]BOP!#REF!,[40]BOP!$A$79:$IV$79,[40]BOP!$A$81:$IV$88,[40]BOP!#REF!</definedName>
    <definedName name="Z_1F4C200F_FFA7_11D1_98B6_00C04FC96ABD_.wvu.Rows" hidden="1">[40]BOP!$A$36:$IV$36,[40]BOP!$A$44:$IV$44,[40]BOP!$A$59:$IV$59,[40]BOP!#REF!,[40]BOP!#REF!,[40]BOP!$A$79:$IV$79,[40]BOP!$A$81:$IV$88,[40]BOP!#REF!</definedName>
    <definedName name="Z_1F4C2010_FFA7_11D1_98B6_00C04FC96ABD_.wvu.Rows" hidden="1">[40]BOP!$A$36:$IV$36,[40]BOP!$A$44:$IV$44,[40]BOP!$A$59:$IV$59,[40]BOP!#REF!,[40]BOP!#REF!,[40]BOP!$A$79:$IV$79,[40]BOP!$A$81:$IV$88,[40]BOP!#REF!</definedName>
    <definedName name="Z_1F4C2012_FFA7_11D1_98B6_00C04FC96ABD_.wvu.Rows" hidden="1">[40]BOP!$A$36:$IV$36,[40]BOP!$A$44:$IV$44,[40]BOP!$A$59:$IV$59,[40]BOP!#REF!,[40]BOP!#REF!,[40]BOP!$A$79:$IV$79,[40]BOP!$A$81:$IV$88,[40]BOP!#REF!,[40]BOP!#REF!</definedName>
    <definedName name="Z_1F4C2013_FFA7_11D1_98B6_00C04FC96ABD_.wvu.Rows" hidden="1">[40]BOP!$A$36:$IV$36,[40]BOP!$A$44:$IV$44,[40]BOP!$A$59:$IV$59,[40]BOP!#REF!,[40]BOP!#REF!,[40]BOP!$A$79:$IV$79,[40]BOP!$A$81:$IV$88,[40]BOP!#REF!,[40]BOP!#REF!</definedName>
    <definedName name="Z_1F4C2014_FFA7_11D1_98B6_00C04FC96ABD_.wvu.Rows" hidden="1">[40]BOP!$A$36:$IV$36,[40]BOP!$A$44:$IV$44,[40]BOP!$A$59:$IV$59,[40]BOP!#REF!,[40]BOP!#REF!,[40]BOP!$A$79:$IV$79</definedName>
    <definedName name="Z_49B0A4B0_963B_11D1_BFD1_00A02466B680_.wvu.Rows" hidden="1">[40]BOP!$A$36:$IV$36,[40]BOP!$A$44:$IV$44,[40]BOP!$A$59:$IV$59,[40]BOP!#REF!,[40]BOP!#REF!,[40]BOP!$A$81:$IV$88</definedName>
    <definedName name="Z_49B0A4B1_963B_11D1_BFD1_00A02466B680_.wvu.Rows" hidden="1">[40]BOP!$A$36:$IV$36,[40]BOP!$A$44:$IV$44,[40]BOP!$A$59:$IV$59,[40]BOP!#REF!,[40]BOP!#REF!,[40]BOP!$A$81:$IV$88</definedName>
    <definedName name="Z_49B0A4B4_963B_11D1_BFD1_00A02466B680_.wvu.Rows" hidden="1">[40]BOP!$A$36:$IV$36,[40]BOP!$A$44:$IV$44,[40]BOP!$A$59:$IV$59,[40]BOP!#REF!,[40]BOP!#REF!,[40]BOP!$A$79:$IV$79,[40]BOP!$A$81:$IV$88,[40]BOP!#REF!</definedName>
    <definedName name="Z_49B0A4B5_963B_11D1_BFD1_00A02466B680_.wvu.Rows" hidden="1">[40]BOP!$A$36:$IV$36,[40]BOP!$A$44:$IV$44,[40]BOP!$A$59:$IV$59,[40]BOP!#REF!,[40]BOP!#REF!,[40]BOP!$A$79:$IV$79,[40]BOP!$A$81:$IV$88</definedName>
    <definedName name="Z_49B0A4B6_963B_11D1_BFD1_00A02466B680_.wvu.Rows" hidden="1">[40]BOP!$A$36:$IV$36,[40]BOP!$A$44:$IV$44,[40]BOP!$A$59:$IV$59,[40]BOP!#REF!,[40]BOP!#REF!,[40]BOP!$A$79:$IV$79,[40]BOP!#REF!</definedName>
    <definedName name="Z_49B0A4B7_963B_11D1_BFD1_00A02466B680_.wvu.Rows" hidden="1">[40]BOP!$A$36:$IV$36,[40]BOP!$A$44:$IV$44,[40]BOP!$A$59:$IV$59,[40]BOP!#REF!,[40]BOP!#REF!,[40]BOP!$A$79:$IV$79,[40]BOP!$A$81:$IV$88,[40]BOP!#REF!</definedName>
    <definedName name="Z_49B0A4B8_963B_11D1_BFD1_00A02466B680_.wvu.Rows" hidden="1">[40]BOP!$A$36:$IV$36,[40]BOP!$A$44:$IV$44,[40]BOP!$A$59:$IV$59,[40]BOP!#REF!,[40]BOP!#REF!,[40]BOP!$A$79:$IV$79,[40]BOP!$A$81:$IV$88,[40]BOP!#REF!</definedName>
    <definedName name="Z_49B0A4B9_963B_11D1_BFD1_00A02466B680_.wvu.Rows" hidden="1">[40]BOP!$A$36:$IV$36,[40]BOP!$A$44:$IV$44,[40]BOP!$A$59:$IV$59,[40]BOP!#REF!,[40]BOP!#REF!,[40]BOP!$A$79:$IV$79,[40]BOP!$A$81:$IV$88,[40]BOP!#REF!</definedName>
    <definedName name="Z_49B0A4BB_963B_11D1_BFD1_00A02466B680_.wvu.Rows" hidden="1">[40]BOP!$A$36:$IV$36,[40]BOP!$A$44:$IV$44,[40]BOP!$A$59:$IV$59,[40]BOP!#REF!,[40]BOP!#REF!,[40]BOP!$A$79:$IV$79,[40]BOP!$A$81:$IV$88,[40]BOP!#REF!,[40]BOP!#REF!</definedName>
    <definedName name="Z_49B0A4BC_963B_11D1_BFD1_00A02466B680_.wvu.Rows" hidden="1">[40]BOP!$A$36:$IV$36,[40]BOP!$A$44:$IV$44,[40]BOP!$A$59:$IV$59,[40]BOP!#REF!,[40]BOP!#REF!,[40]BOP!$A$79:$IV$79,[40]BOP!$A$81:$IV$88,[40]BOP!#REF!,[40]BOP!#REF!</definedName>
    <definedName name="Z_49B0A4BD_963B_11D1_BFD1_00A02466B680_.wvu.Rows" hidden="1">[40]BOP!$A$36:$IV$36,[40]BOP!$A$44:$IV$44,[40]BOP!$A$59:$IV$59,[40]BOP!#REF!,[40]BOP!#REF!,[40]BOP!$A$79:$IV$79</definedName>
    <definedName name="Z_95224721_0485_11D4_BFD1_00508B5F4DA4_.wvu.Cols" hidden="1">#REF!</definedName>
    <definedName name="Z_9E0C48F8_FFCC_11D1_98BA_00C04FC96ABD_.wvu.Rows" hidden="1">[40]BOP!$A$36:$IV$36,[40]BOP!$A$44:$IV$44,[40]BOP!$A$59:$IV$59,[40]BOP!#REF!,[40]BOP!#REF!,[40]BOP!$A$81:$IV$88</definedName>
    <definedName name="Z_9E0C48F9_FFCC_11D1_98BA_00C04FC96ABD_.wvu.Rows" hidden="1">[40]BOP!$A$36:$IV$36,[40]BOP!$A$44:$IV$44,[40]BOP!$A$59:$IV$59,[40]BOP!#REF!,[40]BOP!#REF!,[40]BOP!$A$81:$IV$88</definedName>
    <definedName name="Z_9E0C48FA_FFCC_11D1_98BA_00C04FC96ABD_.wvu.Rows" hidden="1">[40]BOP!$A$36:$IV$36,[40]BOP!$A$44:$IV$44,[40]BOP!$A$59:$IV$59,[40]BOP!#REF!,[40]BOP!#REF!,[40]BOP!$A$81:$IV$88</definedName>
    <definedName name="Z_9E0C48FB_FFCC_11D1_98BA_00C04FC96ABD_.wvu.Rows" hidden="1">[40]BOP!$A$36:$IV$36,[40]BOP!$A$44:$IV$44,[40]BOP!$A$59:$IV$59,[40]BOP!#REF!,[40]BOP!#REF!,[40]BOP!$A$81:$IV$88</definedName>
    <definedName name="Z_9E0C48FC_FFCC_11D1_98BA_00C04FC96ABD_.wvu.Rows" hidden="1">[40]BOP!$A$36:$IV$36,[40]BOP!$A$44:$IV$44,[40]BOP!$A$59:$IV$59,[40]BOP!#REF!,[40]BOP!#REF!,[40]BOP!$A$79:$IV$79,[40]BOP!$A$81:$IV$88,[40]BOP!#REF!</definedName>
    <definedName name="Z_9E0C48FD_FFCC_11D1_98BA_00C04FC96ABD_.wvu.Rows" hidden="1">[40]BOP!$A$36:$IV$36,[40]BOP!$A$44:$IV$44,[40]BOP!$A$59:$IV$59,[40]BOP!#REF!,[40]BOP!#REF!,[40]BOP!$A$79:$IV$79,[40]BOP!$A$81:$IV$88</definedName>
    <definedName name="Z_9E0C48FE_FFCC_11D1_98BA_00C04FC96ABD_.wvu.Rows" hidden="1">[40]BOP!$A$36:$IV$36,[40]BOP!$A$44:$IV$44,[40]BOP!$A$59:$IV$59,[40]BOP!#REF!,[40]BOP!#REF!,[40]BOP!$A$79:$IV$79,[40]BOP!#REF!</definedName>
    <definedName name="Z_9E0C48FF_FFCC_11D1_98BA_00C04FC96ABD_.wvu.Rows" hidden="1">[40]BOP!$A$36:$IV$36,[40]BOP!$A$44:$IV$44,[40]BOP!$A$59:$IV$59,[40]BOP!#REF!,[40]BOP!#REF!,[40]BOP!$A$79:$IV$79,[40]BOP!$A$81:$IV$88,[40]BOP!#REF!</definedName>
    <definedName name="Z_9E0C4900_FFCC_11D1_98BA_00C04FC96ABD_.wvu.Rows" hidden="1">[40]BOP!$A$36:$IV$36,[40]BOP!$A$44:$IV$44,[40]BOP!$A$59:$IV$59,[40]BOP!#REF!,[40]BOP!#REF!,[40]BOP!$A$79:$IV$79,[40]BOP!$A$81:$IV$88,[40]BOP!#REF!</definedName>
    <definedName name="Z_9E0C4901_FFCC_11D1_98BA_00C04FC96ABD_.wvu.Rows" hidden="1">[40]BOP!$A$36:$IV$36,[40]BOP!$A$44:$IV$44,[40]BOP!$A$59:$IV$59,[40]BOP!#REF!,[40]BOP!#REF!,[40]BOP!$A$79:$IV$79,[40]BOP!$A$81:$IV$88,[40]BOP!#REF!</definedName>
    <definedName name="Z_9E0C4903_FFCC_11D1_98BA_00C04FC96ABD_.wvu.Rows" hidden="1">[40]BOP!$A$36:$IV$36,[40]BOP!$A$44:$IV$44,[40]BOP!$A$59:$IV$59,[40]BOP!#REF!,[40]BOP!#REF!,[40]BOP!$A$79:$IV$79,[40]BOP!$A$81:$IV$88,[40]BOP!#REF!,[40]BOP!#REF!</definedName>
    <definedName name="Z_9E0C4904_FFCC_11D1_98BA_00C04FC96ABD_.wvu.Rows" hidden="1">[40]BOP!$A$36:$IV$36,[40]BOP!$A$44:$IV$44,[40]BOP!$A$59:$IV$59,[40]BOP!#REF!,[40]BOP!#REF!,[40]BOP!$A$79:$IV$79,[40]BOP!$A$81:$IV$88,[40]BOP!#REF!,[40]BOP!#REF!</definedName>
    <definedName name="Z_9E0C4905_FFCC_11D1_98BA_00C04FC96ABD_.wvu.Rows" hidden="1">[40]BOP!$A$36:$IV$36,[40]BOP!$A$44:$IV$44,[40]BOP!$A$59:$IV$59,[40]BOP!#REF!,[40]BOP!#REF!,[40]BOP!$A$79:$IV$79</definedName>
    <definedName name="Z_C21FAE85_013A_11D2_98BD_00C04FC96ABD_.wvu.Rows" hidden="1">[40]BOP!$A$36:$IV$36,[40]BOP!$A$44:$IV$44,[40]BOP!$A$59:$IV$59,[40]BOP!#REF!,[40]BOP!#REF!,[40]BOP!$A$81:$IV$88</definedName>
    <definedName name="Z_C21FAE86_013A_11D2_98BD_00C04FC96ABD_.wvu.Rows" hidden="1">[40]BOP!$A$36:$IV$36,[40]BOP!$A$44:$IV$44,[40]BOP!$A$59:$IV$59,[40]BOP!#REF!,[40]BOP!#REF!,[40]BOP!$A$81:$IV$88</definedName>
    <definedName name="Z_C21FAE87_013A_11D2_98BD_00C04FC96ABD_.wvu.Rows" hidden="1">[40]BOP!$A$36:$IV$36,[40]BOP!$A$44:$IV$44,[40]BOP!$A$59:$IV$59,[40]BOP!#REF!,[40]BOP!#REF!,[40]BOP!$A$81:$IV$88</definedName>
    <definedName name="Z_C21FAE88_013A_11D2_98BD_00C04FC96ABD_.wvu.Rows" hidden="1">[40]BOP!$A$36:$IV$36,[40]BOP!$A$44:$IV$44,[40]BOP!$A$59:$IV$59,[40]BOP!#REF!,[40]BOP!#REF!,[40]BOP!$A$81:$IV$88</definedName>
    <definedName name="Z_C21FAE89_013A_11D2_98BD_00C04FC96ABD_.wvu.Rows" hidden="1">[40]BOP!$A$36:$IV$36,[40]BOP!$A$44:$IV$44,[40]BOP!$A$59:$IV$59,[40]BOP!#REF!,[40]BOP!#REF!,[40]BOP!$A$79:$IV$79,[40]BOP!$A$81:$IV$88,[40]BOP!#REF!</definedName>
    <definedName name="Z_C21FAE8A_013A_11D2_98BD_00C04FC96ABD_.wvu.Rows" hidden="1">[40]BOP!$A$36:$IV$36,[40]BOP!$A$44:$IV$44,[40]BOP!$A$59:$IV$59,[40]BOP!#REF!,[40]BOP!#REF!,[40]BOP!$A$79:$IV$79,[40]BOP!$A$81:$IV$88</definedName>
    <definedName name="Z_C21FAE8B_013A_11D2_98BD_00C04FC96ABD_.wvu.Rows" hidden="1">[40]BOP!$A$36:$IV$36,[40]BOP!$A$44:$IV$44,[40]BOP!$A$59:$IV$59,[40]BOP!#REF!,[40]BOP!#REF!,[40]BOP!$A$79:$IV$79,[40]BOP!#REF!</definedName>
    <definedName name="Z_C21FAE8C_013A_11D2_98BD_00C04FC96ABD_.wvu.Rows" hidden="1">[40]BOP!$A$36:$IV$36,[40]BOP!$A$44:$IV$44,[40]BOP!$A$59:$IV$59,[40]BOP!#REF!,[40]BOP!#REF!,[40]BOP!$A$79:$IV$79,[40]BOP!$A$81:$IV$88,[40]BOP!#REF!</definedName>
    <definedName name="Z_C21FAE8D_013A_11D2_98BD_00C04FC96ABD_.wvu.Rows" hidden="1">[40]BOP!$A$36:$IV$36,[40]BOP!$A$44:$IV$44,[40]BOP!$A$59:$IV$59,[40]BOP!#REF!,[40]BOP!#REF!,[40]BOP!$A$79:$IV$79,[40]BOP!$A$81:$IV$88,[40]BOP!#REF!</definedName>
    <definedName name="Z_C21FAE8E_013A_11D2_98BD_00C04FC96ABD_.wvu.Rows" hidden="1">[40]BOP!$A$36:$IV$36,[40]BOP!$A$44:$IV$44,[40]BOP!$A$59:$IV$59,[40]BOP!#REF!,[40]BOP!#REF!,[40]BOP!$A$79:$IV$79,[40]BOP!$A$81:$IV$88,[40]BOP!#REF!</definedName>
    <definedName name="Z_C21FAE90_013A_11D2_98BD_00C04FC96ABD_.wvu.Rows" hidden="1">[40]BOP!$A$36:$IV$36,[40]BOP!$A$44:$IV$44,[40]BOP!$A$59:$IV$59,[40]BOP!#REF!,[40]BOP!#REF!,[40]BOP!$A$79:$IV$79,[40]BOP!$A$81:$IV$88,[40]BOP!#REF!,[40]BOP!#REF!</definedName>
    <definedName name="Z_C21FAE91_013A_11D2_98BD_00C04FC96ABD_.wvu.Rows" hidden="1">[40]BOP!$A$36:$IV$36,[40]BOP!$A$44:$IV$44,[40]BOP!$A$59:$IV$59,[40]BOP!#REF!,[40]BOP!#REF!,[40]BOP!$A$79:$IV$79,[40]BOP!$A$81:$IV$88,[40]BOP!#REF!,[40]BOP!#REF!</definedName>
    <definedName name="Z_C21FAE92_013A_11D2_98BD_00C04FC96ABD_.wvu.Rows" hidden="1">[40]BOP!$A$36:$IV$36,[40]BOP!$A$44:$IV$44,[40]BOP!$A$59:$IV$59,[40]BOP!#REF!,[40]BOP!#REF!,[40]BOP!$A$79:$IV$79</definedName>
    <definedName name="Z_CF25EF4A_FFAB_11D1_98B7_00C04FC96ABD_.wvu.Rows" hidden="1">[40]BOP!$A$36:$IV$36,[40]BOP!$A$44:$IV$44,[40]BOP!$A$59:$IV$59,[40]BOP!#REF!,[40]BOP!#REF!,[40]BOP!$A$81:$IV$88</definedName>
    <definedName name="Z_CF25EF4B_FFAB_11D1_98B7_00C04FC96ABD_.wvu.Rows" hidden="1">[40]BOP!$A$36:$IV$36,[40]BOP!$A$44:$IV$44,[40]BOP!$A$59:$IV$59,[40]BOP!#REF!,[40]BOP!#REF!,[40]BOP!$A$81:$IV$88</definedName>
    <definedName name="Z_CF25EF4C_FFAB_11D1_98B7_00C04FC96ABD_.wvu.Rows" hidden="1">[40]BOP!$A$36:$IV$36,[40]BOP!$A$44:$IV$44,[40]BOP!$A$59:$IV$59,[40]BOP!#REF!,[40]BOP!#REF!,[40]BOP!$A$81:$IV$88</definedName>
    <definedName name="Z_CF25EF4D_FFAB_11D1_98B7_00C04FC96ABD_.wvu.Rows" hidden="1">[40]BOP!$A$36:$IV$36,[40]BOP!$A$44:$IV$44,[40]BOP!$A$59:$IV$59,[40]BOP!#REF!,[40]BOP!#REF!,[40]BOP!$A$81:$IV$88</definedName>
    <definedName name="Z_CF25EF4E_FFAB_11D1_98B7_00C04FC96ABD_.wvu.Rows" hidden="1">[40]BOP!$A$36:$IV$36,[40]BOP!$A$44:$IV$44,[40]BOP!$A$59:$IV$59,[40]BOP!#REF!,[40]BOP!#REF!,[40]BOP!$A$79:$IV$79,[40]BOP!$A$81:$IV$88,[40]BOP!#REF!</definedName>
    <definedName name="Z_CF25EF4F_FFAB_11D1_98B7_00C04FC96ABD_.wvu.Rows" hidden="1">[40]BOP!$A$36:$IV$36,[40]BOP!$A$44:$IV$44,[40]BOP!$A$59:$IV$59,[40]BOP!#REF!,[40]BOP!#REF!,[40]BOP!$A$79:$IV$79,[40]BOP!$A$81:$IV$88</definedName>
    <definedName name="Z_CF25EF50_FFAB_11D1_98B7_00C04FC96ABD_.wvu.Rows" hidden="1">[40]BOP!$A$36:$IV$36,[40]BOP!$A$44:$IV$44,[40]BOP!$A$59:$IV$59,[40]BOP!#REF!,[40]BOP!#REF!,[40]BOP!$A$79:$IV$79,[40]BOP!#REF!</definedName>
    <definedName name="Z_CF25EF51_FFAB_11D1_98B7_00C04FC96ABD_.wvu.Rows" hidden="1">[40]BOP!$A$36:$IV$36,[40]BOP!$A$44:$IV$44,[40]BOP!$A$59:$IV$59,[40]BOP!#REF!,[40]BOP!#REF!,[40]BOP!$A$79:$IV$79,[40]BOP!$A$81:$IV$88,[40]BOP!#REF!</definedName>
    <definedName name="Z_CF25EF52_FFAB_11D1_98B7_00C04FC96ABD_.wvu.Rows" hidden="1">[40]BOP!$A$36:$IV$36,[40]BOP!$A$44:$IV$44,[40]BOP!$A$59:$IV$59,[40]BOP!#REF!,[40]BOP!#REF!,[40]BOP!$A$79:$IV$79,[40]BOP!$A$81:$IV$88,[40]BOP!#REF!</definedName>
    <definedName name="Z_CF25EF53_FFAB_11D1_98B7_00C04FC96ABD_.wvu.Rows" hidden="1">[40]BOP!$A$36:$IV$36,[40]BOP!$A$44:$IV$44,[40]BOP!$A$59:$IV$59,[40]BOP!#REF!,[40]BOP!#REF!,[40]BOP!$A$79:$IV$79,[40]BOP!$A$81:$IV$88,[40]BOP!#REF!</definedName>
    <definedName name="Z_CF25EF55_FFAB_11D1_98B7_00C04FC96ABD_.wvu.Rows" hidden="1">[40]BOP!$A$36:$IV$36,[40]BOP!$A$44:$IV$44,[40]BOP!$A$59:$IV$59,[40]BOP!#REF!,[40]BOP!#REF!,[40]BOP!$A$79:$IV$79,[40]BOP!$A$81:$IV$88,[40]BOP!#REF!,[40]BOP!#REF!</definedName>
    <definedName name="Z_CF25EF56_FFAB_11D1_98B7_00C04FC96ABD_.wvu.Rows" hidden="1">[40]BOP!$A$36:$IV$36,[40]BOP!$A$44:$IV$44,[40]BOP!$A$59:$IV$59,[40]BOP!#REF!,[40]BOP!#REF!,[40]BOP!$A$79:$IV$79,[40]BOP!$A$81:$IV$88,[40]BOP!#REF!,[40]BOP!#REF!</definedName>
    <definedName name="Z_CF25EF57_FFAB_11D1_98B7_00C04FC96ABD_.wvu.Rows" hidden="1">[40]BOP!$A$36:$IV$36,[40]BOP!$A$44:$IV$44,[40]BOP!$A$59:$IV$59,[40]BOP!#REF!,[40]BOP!#REF!,[40]BOP!$A$79:$IV$79</definedName>
    <definedName name="Z_EA8011E5_017A_11D2_98BD_00C04FC96ABD_.wvu.Rows" hidden="1">[40]BOP!$A$36:$IV$36,[40]BOP!$A$44:$IV$44,[40]BOP!$A$59:$IV$59,[40]BOP!#REF!,[40]BOP!#REF!,[40]BOP!$A$79:$IV$79,[40]BOP!$A$81:$IV$88</definedName>
    <definedName name="Z_EA8011E6_017A_11D2_98BD_00C04FC96ABD_.wvu.Rows" hidden="1">[40]BOP!$A$36:$IV$36,[40]BOP!$A$44:$IV$44,[40]BOP!$A$59:$IV$59,[40]BOP!#REF!,[40]BOP!#REF!,[40]BOP!$A$79:$IV$79,[40]BOP!#REF!</definedName>
    <definedName name="Z_EA8011E9_017A_11D2_98BD_00C04FC96ABD_.wvu.Rows" hidden="1">[40]BOP!$A$36:$IV$36,[40]BOP!$A$44:$IV$44,[40]BOP!$A$59:$IV$59,[40]BOP!#REF!,[40]BOP!#REF!,[40]BOP!$A$79:$IV$79,[40]BOP!$A$81:$IV$88,[40]BOP!#REF!</definedName>
    <definedName name="Z_EA8011EC_017A_11D2_98BD_00C04FC96ABD_.wvu.Rows" hidden="1">[40]BOP!$A$36:$IV$36,[40]BOP!$A$44:$IV$44,[40]BOP!$A$59:$IV$59,[40]BOP!#REF!,[40]BOP!#REF!,[40]BOP!$A$79:$IV$79,[40]BOP!$A$81:$IV$88,[40]BOP!#REF!,[40]BOP!#REF!</definedName>
    <definedName name="Z_EA86CE3A_00A2_11D2_98BC_00C04FC96ABD_.wvu.Rows" hidden="1">[40]BOP!$A$36:$IV$36,[40]BOP!$A$44:$IV$44,[40]BOP!$A$59:$IV$59,[40]BOP!#REF!,[40]BOP!#REF!,[40]BOP!$A$81:$IV$88</definedName>
    <definedName name="Z_EA86CE3B_00A2_11D2_98BC_00C04FC96ABD_.wvu.Rows" hidden="1">[40]BOP!$A$36:$IV$36,[40]BOP!$A$44:$IV$44,[40]BOP!$A$59:$IV$59,[40]BOP!#REF!,[40]BOP!#REF!,[40]BOP!$A$81:$IV$88</definedName>
    <definedName name="Z_EA86CE3C_00A2_11D2_98BC_00C04FC96ABD_.wvu.Rows" hidden="1">[40]BOP!$A$36:$IV$36,[40]BOP!$A$44:$IV$44,[40]BOP!$A$59:$IV$59,[40]BOP!#REF!,[40]BOP!#REF!,[40]BOP!$A$81:$IV$88</definedName>
    <definedName name="Z_EA86CE3D_00A2_11D2_98BC_00C04FC96ABD_.wvu.Rows" hidden="1">[40]BOP!$A$36:$IV$36,[40]BOP!$A$44:$IV$44,[40]BOP!$A$59:$IV$59,[40]BOP!#REF!,[40]BOP!#REF!,[40]BOP!$A$81:$IV$88</definedName>
    <definedName name="Z_EA86CE3E_00A2_11D2_98BC_00C04FC96ABD_.wvu.Rows" hidden="1">[40]BOP!$A$36:$IV$36,[40]BOP!$A$44:$IV$44,[40]BOP!$A$59:$IV$59,[40]BOP!#REF!,[40]BOP!#REF!,[40]BOP!$A$79:$IV$79,[40]BOP!$A$81:$IV$88,[40]BOP!#REF!</definedName>
    <definedName name="Z_EA86CE3F_00A2_11D2_98BC_00C04FC96ABD_.wvu.Rows" hidden="1">[40]BOP!$A$36:$IV$36,[40]BOP!$A$44:$IV$44,[40]BOP!$A$59:$IV$59,[40]BOP!#REF!,[40]BOP!#REF!,[40]BOP!$A$79:$IV$79,[40]BOP!$A$81:$IV$88</definedName>
    <definedName name="Z_EA86CE40_00A2_11D2_98BC_00C04FC96ABD_.wvu.Rows" hidden="1">[40]BOP!$A$36:$IV$36,[40]BOP!$A$44:$IV$44,[40]BOP!$A$59:$IV$59,[40]BOP!#REF!,[40]BOP!#REF!,[40]BOP!$A$79:$IV$79,[40]BOP!#REF!</definedName>
    <definedName name="Z_EA86CE41_00A2_11D2_98BC_00C04FC96ABD_.wvu.Rows" hidden="1">[40]BOP!$A$36:$IV$36,[40]BOP!$A$44:$IV$44,[40]BOP!$A$59:$IV$59,[40]BOP!#REF!,[40]BOP!#REF!,[40]BOP!$A$79:$IV$79,[40]BOP!$A$81:$IV$88,[40]BOP!#REF!</definedName>
    <definedName name="Z_EA86CE42_00A2_11D2_98BC_00C04FC96ABD_.wvu.Rows" hidden="1">[40]BOP!$A$36:$IV$36,[40]BOP!$A$44:$IV$44,[40]BOP!$A$59:$IV$59,[40]BOP!#REF!,[40]BOP!#REF!,[40]BOP!$A$79:$IV$79,[40]BOP!$A$81:$IV$88,[40]BOP!#REF!</definedName>
    <definedName name="Z_EA86CE43_00A2_11D2_98BC_00C04FC96ABD_.wvu.Rows" hidden="1">[40]BOP!$A$36:$IV$36,[40]BOP!$A$44:$IV$44,[40]BOP!$A$59:$IV$59,[40]BOP!#REF!,[40]BOP!#REF!,[40]BOP!$A$79:$IV$79,[40]BOP!$A$81:$IV$88,[40]BOP!#REF!</definedName>
    <definedName name="Z_EA86CE45_00A2_11D2_98BC_00C04FC96ABD_.wvu.Rows" hidden="1">[40]BOP!$A$36:$IV$36,[40]BOP!$A$44:$IV$44,[40]BOP!$A$59:$IV$59,[40]BOP!#REF!,[40]BOP!#REF!,[40]BOP!$A$79:$IV$79,[40]BOP!$A$81:$IV$88,[40]BOP!#REF!,[40]BOP!#REF!</definedName>
    <definedName name="Z_EA86CE46_00A2_11D2_98BC_00C04FC96ABD_.wvu.Rows" hidden="1">[40]BOP!$A$36:$IV$36,[40]BOP!$A$44:$IV$44,[40]BOP!$A$59:$IV$59,[40]BOP!#REF!,[40]BOP!#REF!,[40]BOP!$A$79:$IV$79,[40]BOP!$A$81:$IV$88,[40]BOP!#REF!,[40]BOP!#REF!</definedName>
    <definedName name="Z_EA86CE47_00A2_11D2_98BC_00C04FC96ABD_.wvu.Rows" hidden="1">[40]BOP!$A$36:$IV$36,[40]BOP!$A$44:$IV$44,[40]BOP!$A$59:$IV$59,[40]BOP!#REF!,[40]BOP!#REF!,[40]BOP!$A$79:$IV$79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6" i="4" l="1"/>
  <c r="B15" i="4"/>
  <c r="B11" i="4"/>
  <c r="B10" i="4"/>
  <c r="B9" i="4"/>
  <c r="K8" i="133" l="1"/>
  <c r="C8" i="133"/>
  <c r="J8" i="133" s="1"/>
  <c r="K7" i="133"/>
  <c r="I7" i="133"/>
  <c r="H7" i="133"/>
  <c r="G7" i="133" s="1"/>
  <c r="E7" i="133"/>
  <c r="F7" i="133" s="1"/>
  <c r="D7" i="133"/>
  <c r="J7" i="133" s="1"/>
  <c r="K6" i="133"/>
  <c r="I6" i="133"/>
  <c r="H6" i="133"/>
  <c r="G6" i="133" s="1"/>
  <c r="E6" i="133"/>
  <c r="F6" i="133" s="1"/>
  <c r="D6" i="133"/>
  <c r="K5" i="133"/>
  <c r="I5" i="133"/>
  <c r="C5" i="133"/>
  <c r="J5" i="133" s="1"/>
  <c r="K4" i="133"/>
  <c r="I4" i="133"/>
  <c r="H4" i="133"/>
  <c r="G4" i="133" s="1"/>
  <c r="E4" i="133"/>
  <c r="F4" i="133" s="1"/>
  <c r="D4" i="133"/>
  <c r="K3" i="133"/>
  <c r="I3" i="133"/>
  <c r="H3" i="133"/>
  <c r="G3" i="133" s="1"/>
  <c r="E3" i="133"/>
  <c r="F3" i="133" s="1"/>
  <c r="D3" i="133"/>
  <c r="K2" i="133"/>
  <c r="I2" i="133"/>
  <c r="C2" i="133"/>
  <c r="J2" i="133" s="1"/>
  <c r="J3" i="133" l="1"/>
  <c r="J4" i="133"/>
  <c r="J6" i="133"/>
</calcChain>
</file>

<file path=xl/sharedStrings.xml><?xml version="1.0" encoding="utf-8"?>
<sst xmlns="http://schemas.openxmlformats.org/spreadsheetml/2006/main" count="172" uniqueCount="108">
  <si>
    <t>↖ atgal į turinį</t>
  </si>
  <si>
    <t>Reikšmė</t>
  </si>
  <si>
    <t>NAUDINGI ● VERTINAMI ● ATPAŽĮSTAMI</t>
  </si>
  <si>
    <t>Pabaigos taškai</t>
  </si>
  <si>
    <t>Tušti</t>
  </si>
  <si>
    <t>Komuliatyvi suma</t>
  </si>
  <si>
    <t>Koordinatės etiketėms</t>
  </si>
  <si>
    <t>Etikečių reikšmės</t>
  </si>
  <si>
    <t>Valstybės biudžeto deficitas grynųjų pinigų principu</t>
  </si>
  <si>
    <t>PDP korekcija</t>
  </si>
  <si>
    <t>Aukštyn&gt;0</t>
  </si>
  <si>
    <t>Aukštyn&lt;0</t>
  </si>
  <si>
    <t>Žemyn&gt;0</t>
  </si>
  <si>
    <t>Žemyn&lt;0</t>
  </si>
  <si>
    <t>Kitų centrinės valdžios vienetų perviršis</t>
  </si>
  <si>
    <t>Centrinės valdžios deficitas</t>
  </si>
  <si>
    <t>Vietos valdžios perviršis</t>
  </si>
  <si>
    <t>Socialinės apsaugos fondų perviršis</t>
  </si>
  <si>
    <t>Valdžios sektoriaus perviršis</t>
  </si>
  <si>
    <t>Fiskaliniai rezervai</t>
  </si>
  <si>
    <t>2021 METŲ VALDŽIOS SEKTORIAUS BIUDŽETŲ PROJEKTŲ RODIKLIŲ VERTINIMAS</t>
  </si>
  <si>
    <t>2021P</t>
  </si>
  <si>
    <t>Metai</t>
  </si>
  <si>
    <t>MAKROEKONOMINIAI RODIKLIAI, proc. BVP (jei nenurodyta kitaip)</t>
  </si>
  <si>
    <t>Realiojo BVP augimas, proc.</t>
  </si>
  <si>
    <t>Nedarbo lygis, proc.</t>
  </si>
  <si>
    <t>Būsto kainų indeksas, proc.</t>
  </si>
  <si>
    <t>Realusis efektyvusis valiutų kursas, proc.</t>
  </si>
  <si>
    <t>Einamosios sąskaitos balansas</t>
  </si>
  <si>
    <t>Bendroji skola užsieniui</t>
  </si>
  <si>
    <t xml:space="preserve">Privačiojo sektoriaus kredito srautai </t>
  </si>
  <si>
    <t>FISKALINIAI RODIKLIAI, proc. BVP</t>
  </si>
  <si>
    <t>VS balansas</t>
  </si>
  <si>
    <t>Struktūrinis VS balansas</t>
  </si>
  <si>
    <t>VS skola</t>
  </si>
  <si>
    <t>Finansavimo skolintomis lėšomis poreikis</t>
  </si>
  <si>
    <t xml:space="preserve"> Aukštas rizikos lygis</t>
  </si>
  <si>
    <t xml:space="preserve"> Vidutinis rizikos lygis</t>
  </si>
  <si>
    <t xml:space="preserve"> Žemas rizikos lygis</t>
  </si>
  <si>
    <t xml:space="preserve"> Nėra duomenų</t>
  </si>
  <si>
    <t>Lietuvos fiskalinių rizikų švieslentė</t>
  </si>
  <si>
    <t>Standartinis nuokrypis</t>
  </si>
  <si>
    <t xml:space="preserve">Metai </t>
  </si>
  <si>
    <t>Ketvirtis</t>
  </si>
  <si>
    <t>I</t>
  </si>
  <si>
    <t>II</t>
  </si>
  <si>
    <t>III</t>
  </si>
  <si>
    <t>IV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</si>
  <si>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</si>
  <si>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</si>
  <si>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</si>
  <si>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</si>
  <si>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</si>
  <si>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</si>
  <si>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</si>
  <si>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</si>
  <si>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</si>
  <si>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</si>
  <si>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</si>
  <si>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</si>
  <si>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</si>
  <si>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</si>
  <si>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</si>
  <si>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</si>
  <si>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</si>
  <si>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</si>
  <si>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</si>
  <si>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</si>
  <si>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</si>
  <si>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</si>
  <si>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Šaltiniai – Eurostatas, Lietuvos statistikos departamentas, VK FI skaičiavimai</t>
  </si>
  <si>
    <t>Lietuvos ekonomikos temperatūros diagrama</t>
  </si>
  <si>
    <t>Intervencijos į finansų institucijas</t>
  </si>
  <si>
    <t>Šaltinis – VK FI skaičiavimai</t>
  </si>
  <si>
    <t>COVID-19 priemonės</t>
  </si>
  <si>
    <t>Ilgalaikės išlaidos nepadengtos pajamomis</t>
  </si>
  <si>
    <t>Naujos kartos Lietuva</t>
  </si>
  <si>
    <t>Vienkartinės išlaidų priemonės</t>
  </si>
  <si>
    <t>mln. Eur</t>
  </si>
  <si>
    <t>Valdžios sektoriaus išlaidos neto</t>
  </si>
  <si>
    <t>Draudimas nuo nedarbo</t>
  </si>
  <si>
    <t>Palūkanos</t>
  </si>
  <si>
    <t>ES ir kita finansinė parama</t>
  </si>
  <si>
    <t>2017 m. pajamomis nepadengtos ilgalaikės išlaidos</t>
  </si>
  <si>
    <t>2018  m. pajamomis nepadengtos ilgalaikės išlaidos</t>
  </si>
  <si>
    <t>2019  m. pajamomis nepadengtos ilgalaikės išlaidos</t>
  </si>
  <si>
    <t>2020  m. pajamomis nepadengtos ilgalaikės išlaidos</t>
  </si>
  <si>
    <t>2021  m. pajamomis nepadengtos ilgalaikės išlaidos</t>
  </si>
  <si>
    <t>2021 m. biudžetas. Gruodis</t>
  </si>
  <si>
    <t>Ilgalaikės išlaidos nepadengtos pajamomis 835,6 mln. Eur</t>
  </si>
  <si>
    <t>Ilgalaikės išlaidos nepadengtos pajamomis 30,2 mln. Eur</t>
  </si>
  <si>
    <t>proc. BVP</t>
  </si>
  <si>
    <r>
      <t>2 pav.  </t>
    </r>
    <r>
      <rPr>
        <sz val="11"/>
        <rFont val="Arial"/>
        <family val="2"/>
        <charset val="186"/>
        <scheme val="major"/>
      </rPr>
      <t>Valdžios sektoriaus išlaidų sandara</t>
    </r>
  </si>
  <si>
    <r>
      <t>1 pav.  </t>
    </r>
    <r>
      <rPr>
        <sz val="11"/>
        <rFont val="Arial"/>
        <family val="2"/>
        <charset val="186"/>
        <scheme val="major"/>
      </rPr>
      <t>2021 m. numatytos diskrecinės išlaidų priemonės iš viso</t>
    </r>
  </si>
  <si>
    <t>Šaltinis – Eurostatas, VK FI skaičiavimai</t>
  </si>
  <si>
    <t>Išlaidos vienkartinėms priemonėms 16,6 mln. Eur 0,0 proc. BVP</t>
  </si>
  <si>
    <t>Išlaidos "Naujos kartos Lietuva" planui 149,3 mln. Eur</t>
  </si>
  <si>
    <t>Išlaidos COVID-19 priemonėms</t>
  </si>
  <si>
    <t>Išlaidos COVID-19 priemonėms 581,3 mln. Eur</t>
  </si>
  <si>
    <t>Išlaidos COVID-19 priemonėms 1050,5 mln. Eur</t>
  </si>
  <si>
    <r>
      <rPr>
        <b/>
        <sz val="10"/>
        <color rgb="FF47ABD9"/>
        <rFont val="Arial"/>
        <family val="2"/>
        <charset val="186"/>
        <scheme val="major"/>
      </rPr>
      <t xml:space="preserve">IŠVADOS </t>
    </r>
    <r>
      <rPr>
        <b/>
        <sz val="10"/>
        <color theme="4"/>
        <rFont val="Arial"/>
        <family val="2"/>
        <charset val="186"/>
        <scheme val="major"/>
      </rPr>
      <t xml:space="preserve">
"DĖL STRUKTŪRINIO POSTŪMIO UŽDUOTIES, NUSTATOMOS VALSTYBĖS BIUDŽETO IR SAVIVALDYBIŲ BIUDŽETŲ FINANSINIŲ RODIKLIŲ PATVIRTINIMO ĮSTATYMO PROJEKTE, IR PAPILDOMŲ PRIEMONIŲ (PINIGINE IŠRAIŠKA) POREIKIO ŠIAI UŽDUOČIAI ĮVYKDYTI" lentelės ir paveikslai</t>
    </r>
  </si>
  <si>
    <t>PRIEDAI</t>
  </si>
  <si>
    <t>GPĮ statistinė korekcija</t>
  </si>
  <si>
    <r>
      <t>-----</t>
    </r>
    <r>
      <rPr>
        <sz val="9"/>
        <color rgb="FF000000"/>
        <rFont val="Arial"/>
        <family val="2"/>
        <charset val="186"/>
        <scheme val="major"/>
      </rPr>
      <t xml:space="preserve"> skiria išlaidas COVID-19 priemonėms ir pajamomis nepadengtas ilgalaikes išlaidas.</t>
    </r>
  </si>
  <si>
    <t>*Draft budgetary plan Lithuania 2021. Prieiga per internetą: https://ec.europa.eu/info/business-economy-euro/economic-and-fiscal-policy-coordination/eu-economic-governance-monitoring-prevention-correction/stability-and-growth-pact/annual-draft-budgetary-plans-dbps-euro-area-countries/draft-budgetary-plans-2021_en.</t>
  </si>
  <si>
    <r>
      <t>3 pav.  </t>
    </r>
    <r>
      <rPr>
        <sz val="11"/>
        <rFont val="Arial"/>
        <family val="2"/>
        <charset val="186"/>
        <scheme val="major"/>
      </rPr>
      <t>Statistiniai veiksniai, turintys įtakos valdžios sektoriaus balansui pagal ESS‘2010</t>
    </r>
  </si>
  <si>
    <t>Šaltinis – Lietuvos stabilumo 2021 m. programa, 2021 m. Lietuvos biudžeto projektas*, Valstybės kontrolės, vykdančios fiskalinės institucijos funkcijas (toliau – VK FI), skaičiavimai</t>
  </si>
  <si>
    <t>2021 m. gegužės 28 d. Nr. BPE–3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</si>
</sst>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0.0;\–0.0"/>
    <numFmt numFmtId="165" formatCode="0.0;\ \–0.0"/>
    <numFmt numFmtId="166" formatCode="&quot;▲&quot;0.0;&quot;▼&quot;\–0.0"/>
    <numFmt numFmtId="167" formatCode="_-* #,##0.00\ _L_t_-;\-* #,##0.00\ _L_t_-;_-* &quot;-&quot;??\ _L_t_-;_-@_-"/>
    <numFmt numFmtId="168" formatCode="#\ ###\ ###\ ##0"/>
    <numFmt numFmtId="169" formatCode=";;;"/>
    <numFmt numFmtId="170" formatCode="#\ ###\ ###\ ##0.00"/>
    <numFmt numFmtId="171" formatCode="0.0"/>
  </numFmts>
  <fonts count="98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charset val="186"/>
    </font>
    <font>
      <u/>
      <sz val="11"/>
      <color theme="10"/>
      <name val="Arial"/>
      <family val="2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b/>
      <sz val="10"/>
      <color rgb="FF000000"/>
      <name val="Arial"/>
      <family val="2"/>
      <charset val="186"/>
    </font>
    <font>
      <sz val="10"/>
      <name val="Arial"/>
      <family val="2"/>
    </font>
    <font>
      <b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14"/>
      <color rgb="FF8D8473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u/>
      <sz val="11"/>
      <color theme="1"/>
      <name val="Arial"/>
      <family val="2"/>
      <charset val="186"/>
      <scheme val="major"/>
    </font>
    <font>
      <sz val="12"/>
      <name val="Helv"/>
    </font>
    <font>
      <sz val="10"/>
      <name val="Arial"/>
      <family val="2"/>
      <charset val="186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FF0000"/>
      <name val="Arial"/>
      <family val="2"/>
      <charset val="186"/>
      <scheme val="major"/>
    </font>
    <font>
      <sz val="11"/>
      <color theme="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indexed="8"/>
      <name val="Arial"/>
      <family val="2"/>
      <scheme val="minor"/>
    </font>
    <font>
      <sz val="10"/>
      <color rgb="FF656565"/>
      <name val="SegoeUI"/>
      <family val="2"/>
    </font>
    <font>
      <sz val="10"/>
      <color rgb="FF1C1C1C"/>
      <name val="SegoeUI"/>
      <family val="2"/>
    </font>
    <font>
      <sz val="11"/>
      <color theme="0"/>
      <name val="Arial"/>
      <family val="2"/>
      <charset val="186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0"/>
      <color theme="4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u/>
      <sz val="10"/>
      <color theme="10"/>
      <name val="Arial"/>
      <family val="2"/>
      <charset val="186"/>
      <scheme val="major"/>
    </font>
    <font>
      <b/>
      <sz val="10"/>
      <color theme="4"/>
      <name val="Arial"/>
      <family val="2"/>
      <charset val="186"/>
      <scheme val="major"/>
    </font>
    <font>
      <b/>
      <sz val="10"/>
      <color rgb="FF47ABD9"/>
      <name val="Arial"/>
      <family val="2"/>
      <charset val="186"/>
      <scheme val="major"/>
    </font>
    <font>
      <b/>
      <sz val="9"/>
      <color rgb="FFFF0000"/>
      <name val="Arial"/>
      <family val="2"/>
      <charset val="186"/>
      <scheme val="major"/>
    </font>
    <font>
      <sz val="9"/>
      <color rgb="FF000000"/>
      <name val="Arial"/>
      <family val="2"/>
      <charset val="186"/>
      <scheme val="major"/>
    </font>
    <font>
      <sz val="8"/>
      <color theme="1"/>
      <name val="Arial"/>
      <family val="2"/>
      <charset val="186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C00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D1D1D1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</fills>
  <borders count="70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7ABD9"/>
      </top>
      <bottom/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dashed">
        <color rgb="FF4FA1CC"/>
      </top>
      <bottom style="dashed">
        <color rgb="FF4FA1CC"/>
      </bottom>
      <diagonal/>
    </border>
    <border>
      <left/>
      <right/>
      <top/>
      <bottom style="medium">
        <color theme="5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medium">
        <color rgb="FF47ABD9"/>
      </right>
      <top style="medium">
        <color rgb="FF47ABD9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/>
      <right style="medium">
        <color rgb="FF47ABD9"/>
      </right>
      <top style="medium">
        <color rgb="FF4FA1CC"/>
      </top>
      <bottom/>
      <diagonal/>
    </border>
    <border>
      <left/>
      <right style="medium">
        <color rgb="FF47ABD9"/>
      </right>
      <top/>
      <bottom/>
      <diagonal/>
    </border>
    <border>
      <left/>
      <right style="medium">
        <color rgb="FF47ABD9"/>
      </right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medium">
        <color rgb="FF4FA1CC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FA1CC"/>
      </right>
      <top style="medium">
        <color rgb="FF4FA1CC"/>
      </top>
      <bottom/>
      <diagonal/>
    </border>
    <border>
      <left/>
      <right style="medium">
        <color rgb="FF4FA1CC"/>
      </right>
      <top/>
      <bottom/>
      <diagonal/>
    </border>
    <border>
      <left style="dashed">
        <color theme="5"/>
      </left>
      <right style="medium">
        <color rgb="FF4FA1CC"/>
      </right>
      <top style="dashed">
        <color theme="5"/>
      </top>
      <bottom style="dashed">
        <color theme="5"/>
      </bottom>
      <diagonal/>
    </border>
    <border>
      <left style="dashed">
        <color rgb="FF4FA1CC"/>
      </left>
      <right style="medium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medium">
        <color rgb="FF4FA1CC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FA1CC"/>
      </right>
      <top/>
      <bottom style="medium">
        <color rgb="FF4FA1CC"/>
      </bottom>
      <diagonal/>
    </border>
  </borders>
  <cellStyleXfs count="194">
    <xf numFmtId="0" fontId="0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/>
    <xf numFmtId="0" fontId="17" fillId="0" borderId="0"/>
    <xf numFmtId="0" fontId="13" fillId="0" borderId="0"/>
    <xf numFmtId="0" fontId="19" fillId="0" borderId="0"/>
    <xf numFmtId="0" fontId="17" fillId="0" borderId="0"/>
    <xf numFmtId="0" fontId="20" fillId="0" borderId="0"/>
    <xf numFmtId="9" fontId="20" fillId="0" borderId="0" applyFont="0" applyFill="0" applyBorder="0" applyAlignment="0" applyProtection="0"/>
    <xf numFmtId="0" fontId="2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0" borderId="0"/>
    <xf numFmtId="0" fontId="20" fillId="0" borderId="0"/>
    <xf numFmtId="0" fontId="11" fillId="0" borderId="0"/>
    <xf numFmtId="0" fontId="27" fillId="0" borderId="0" applyNumberFormat="0" applyBorder="0" applyAlignment="0"/>
    <xf numFmtId="0" fontId="10" fillId="0" borderId="0"/>
    <xf numFmtId="0" fontId="10" fillId="0" borderId="0"/>
    <xf numFmtId="0" fontId="19" fillId="0" borderId="0"/>
    <xf numFmtId="0" fontId="28" fillId="0" borderId="0"/>
    <xf numFmtId="0" fontId="28" fillId="0" borderId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34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7" fillId="0" borderId="0"/>
    <xf numFmtId="43" fontId="7" fillId="0" borderId="0" applyFont="0" applyFill="0" applyBorder="0" applyAlignment="0" applyProtection="0"/>
    <xf numFmtId="0" fontId="42" fillId="0" borderId="0"/>
    <xf numFmtId="0" fontId="34" fillId="0" borderId="0"/>
    <xf numFmtId="0" fontId="17" fillId="0" borderId="0"/>
    <xf numFmtId="43" fontId="7" fillId="0" borderId="0" applyFont="0" applyFill="0" applyBorder="0" applyAlignment="0" applyProtection="0"/>
    <xf numFmtId="0" fontId="2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6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5" fillId="11" borderId="0" applyNumberFormat="0" applyBorder="0" applyAlignment="0" applyProtection="0"/>
    <xf numFmtId="0" fontId="45" fillId="6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7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46" fillId="30" borderId="0" applyNumberFormat="0" applyBorder="0" applyAlignment="0" applyProtection="0"/>
    <xf numFmtId="0" fontId="47" fillId="21" borderId="0" applyNumberFormat="0" applyBorder="0" applyAlignment="0" applyProtection="0"/>
    <xf numFmtId="0" fontId="48" fillId="31" borderId="19" applyNumberFormat="0" applyAlignment="0" applyProtection="0"/>
    <xf numFmtId="0" fontId="49" fillId="22" borderId="20" applyNumberFormat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35" borderId="0" applyNumberFormat="0" applyBorder="0" applyAlignment="0" applyProtection="0"/>
    <xf numFmtId="0" fontId="53" fillId="0" borderId="21" applyNumberFormat="0" applyFill="0" applyAlignment="0" applyProtection="0"/>
    <xf numFmtId="0" fontId="54" fillId="0" borderId="22" applyNumberFormat="0" applyFill="0" applyAlignment="0" applyProtection="0"/>
    <xf numFmtId="0" fontId="55" fillId="0" borderId="23" applyNumberFormat="0" applyFill="0" applyAlignment="0" applyProtection="0"/>
    <xf numFmtId="0" fontId="55" fillId="0" borderId="0" applyNumberFormat="0" applyFill="0" applyBorder="0" applyAlignment="0" applyProtection="0"/>
    <xf numFmtId="0" fontId="56" fillId="30" borderId="19" applyNumberFormat="0" applyAlignment="0" applyProtection="0"/>
    <xf numFmtId="0" fontId="57" fillId="0" borderId="24" applyNumberFormat="0" applyFill="0" applyAlignment="0" applyProtection="0"/>
    <xf numFmtId="0" fontId="58" fillId="30" borderId="0" applyNumberFormat="0" applyBorder="0" applyAlignment="0" applyProtection="0"/>
    <xf numFmtId="0" fontId="18" fillId="29" borderId="25" applyNumberFormat="0" applyFont="0" applyAlignment="0" applyProtection="0"/>
    <xf numFmtId="0" fontId="59" fillId="31" borderId="26" applyNumberFormat="0" applyAlignment="0" applyProtection="0"/>
    <xf numFmtId="4" fontId="60" fillId="36" borderId="27" applyNumberFormat="0" applyProtection="0">
      <alignment vertical="center"/>
    </xf>
    <xf numFmtId="4" fontId="61" fillId="36" borderId="27" applyNumberFormat="0" applyProtection="0">
      <alignment vertical="center"/>
    </xf>
    <xf numFmtId="4" fontId="60" fillId="36" borderId="27" applyNumberFormat="0" applyProtection="0">
      <alignment horizontal="left" vertical="center" indent="1"/>
    </xf>
    <xf numFmtId="0" fontId="60" fillId="36" borderId="27" applyNumberFormat="0" applyProtection="0">
      <alignment horizontal="left" vertical="top" indent="1"/>
    </xf>
    <xf numFmtId="4" fontId="60" fillId="5" borderId="0" applyNumberFormat="0" applyProtection="0">
      <alignment horizontal="left" vertical="center" indent="1"/>
    </xf>
    <xf numFmtId="4" fontId="44" fillId="10" borderId="27" applyNumberFormat="0" applyProtection="0">
      <alignment horizontal="right" vertical="center"/>
    </xf>
    <xf numFmtId="4" fontId="44" fillId="6" borderId="27" applyNumberFormat="0" applyProtection="0">
      <alignment horizontal="right" vertical="center"/>
    </xf>
    <xf numFmtId="4" fontId="44" fillId="37" borderId="27" applyNumberFormat="0" applyProtection="0">
      <alignment horizontal="right" vertical="center"/>
    </xf>
    <xf numFmtId="4" fontId="44" fillId="38" borderId="27" applyNumberFormat="0" applyProtection="0">
      <alignment horizontal="right" vertical="center"/>
    </xf>
    <xf numFmtId="4" fontId="44" fillId="39" borderId="27" applyNumberFormat="0" applyProtection="0">
      <alignment horizontal="right" vertical="center"/>
    </xf>
    <xf numFmtId="4" fontId="44" fillId="40" borderId="27" applyNumberFormat="0" applyProtection="0">
      <alignment horizontal="right" vertical="center"/>
    </xf>
    <xf numFmtId="4" fontId="44" fillId="12" borderId="27" applyNumberFormat="0" applyProtection="0">
      <alignment horizontal="right" vertical="center"/>
    </xf>
    <xf numFmtId="4" fontId="44" fillId="41" borderId="27" applyNumberFormat="0" applyProtection="0">
      <alignment horizontal="right" vertical="center"/>
    </xf>
    <xf numFmtId="4" fontId="44" fillId="42" borderId="27" applyNumberFormat="0" applyProtection="0">
      <alignment horizontal="right" vertical="center"/>
    </xf>
    <xf numFmtId="4" fontId="60" fillId="43" borderId="28" applyNumberFormat="0" applyProtection="0">
      <alignment horizontal="left" vertical="center" indent="1"/>
    </xf>
    <xf numFmtId="4" fontId="44" fillId="44" borderId="0" applyNumberFormat="0" applyProtection="0">
      <alignment horizontal="left" vertical="center" indent="1"/>
    </xf>
    <xf numFmtId="4" fontId="62" fillId="11" borderId="0" applyNumberFormat="0" applyProtection="0">
      <alignment horizontal="left" vertical="center" indent="1"/>
    </xf>
    <xf numFmtId="4" fontId="44" fillId="5" borderId="27" applyNumberFormat="0" applyProtection="0">
      <alignment horizontal="right" vertical="center"/>
    </xf>
    <xf numFmtId="4" fontId="41" fillId="44" borderId="0" applyNumberFormat="0" applyProtection="0">
      <alignment horizontal="left" vertical="center" indent="1"/>
    </xf>
    <xf numFmtId="4" fontId="41" fillId="5" borderId="0" applyNumberFormat="0" applyProtection="0">
      <alignment horizontal="left" vertical="center" indent="1"/>
    </xf>
    <xf numFmtId="0" fontId="18" fillId="11" borderId="27" applyNumberFormat="0" applyProtection="0">
      <alignment horizontal="left" vertical="center" indent="1"/>
    </xf>
    <xf numFmtId="0" fontId="18" fillId="11" borderId="27" applyNumberFormat="0" applyProtection="0">
      <alignment horizontal="left" vertical="top" indent="1"/>
    </xf>
    <xf numFmtId="0" fontId="18" fillId="5" borderId="27" applyNumberFormat="0" applyProtection="0">
      <alignment horizontal="left" vertical="center" indent="1"/>
    </xf>
    <xf numFmtId="0" fontId="18" fillId="5" borderId="27" applyNumberFormat="0" applyProtection="0">
      <alignment horizontal="left" vertical="top" indent="1"/>
    </xf>
    <xf numFmtId="0" fontId="18" fillId="9" borderId="27" applyNumberFormat="0" applyProtection="0">
      <alignment horizontal="left" vertical="center" indent="1"/>
    </xf>
    <xf numFmtId="0" fontId="18" fillId="9" borderId="27" applyNumberFormat="0" applyProtection="0">
      <alignment horizontal="left" vertical="top" indent="1"/>
    </xf>
    <xf numFmtId="0" fontId="18" fillId="44" borderId="27" applyNumberFormat="0" applyProtection="0">
      <alignment horizontal="left" vertical="center" indent="1"/>
    </xf>
    <xf numFmtId="0" fontId="18" fillId="44" borderId="27" applyNumberFormat="0" applyProtection="0">
      <alignment horizontal="left" vertical="top" indent="1"/>
    </xf>
    <xf numFmtId="0" fontId="18" fillId="8" borderId="18" applyNumberFormat="0">
      <protection locked="0"/>
    </xf>
    <xf numFmtId="4" fontId="44" fillId="7" borderId="27" applyNumberFormat="0" applyProtection="0">
      <alignment vertical="center"/>
    </xf>
    <xf numFmtId="4" fontId="63" fillId="7" borderId="27" applyNumberFormat="0" applyProtection="0">
      <alignment vertical="center"/>
    </xf>
    <xf numFmtId="4" fontId="44" fillId="7" borderId="27" applyNumberFormat="0" applyProtection="0">
      <alignment horizontal="left" vertical="center" indent="1"/>
    </xf>
    <xf numFmtId="0" fontId="44" fillId="7" borderId="27" applyNumberFormat="0" applyProtection="0">
      <alignment horizontal="left" vertical="top" indent="1"/>
    </xf>
    <xf numFmtId="4" fontId="44" fillId="44" borderId="27" applyNumberFormat="0" applyProtection="0">
      <alignment horizontal="right" vertical="center"/>
    </xf>
    <xf numFmtId="4" fontId="63" fillId="44" borderId="27" applyNumberFormat="0" applyProtection="0">
      <alignment horizontal="right" vertical="center"/>
    </xf>
    <xf numFmtId="4" fontId="44" fillId="5" borderId="27" applyNumberFormat="0" applyProtection="0">
      <alignment horizontal="left" vertical="center" indent="1"/>
    </xf>
    <xf numFmtId="0" fontId="44" fillId="5" borderId="27" applyNumberFormat="0" applyProtection="0">
      <alignment horizontal="left" vertical="top" indent="1"/>
    </xf>
    <xf numFmtId="4" fontId="64" fillId="45" borderId="0" applyNumberFormat="0" applyProtection="0">
      <alignment horizontal="left" vertical="center" indent="1"/>
    </xf>
    <xf numFmtId="4" fontId="65" fillId="44" borderId="27" applyNumberFormat="0" applyProtection="0">
      <alignment horizontal="right"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67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69" fillId="0" borderId="0" applyNumberFormat="0" applyFill="0" applyBorder="0" applyAlignment="0" applyProtection="0">
      <alignment vertical="top"/>
      <protection locked="0"/>
    </xf>
    <xf numFmtId="167" fontId="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9" fontId="7" fillId="0" borderId="0" applyFont="0" applyFill="0" applyBorder="0" applyAlignment="0" applyProtection="0"/>
    <xf numFmtId="0" fontId="18" fillId="0" borderId="0"/>
    <xf numFmtId="168" fontId="43" fillId="0" borderId="18" applyFont="0" applyBorder="0">
      <alignment vertical="center"/>
    </xf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167" fontId="7" fillId="0" borderId="0" applyFont="0" applyFill="0" applyBorder="0" applyAlignment="0" applyProtection="0"/>
    <xf numFmtId="0" fontId="72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83" fillId="0" borderId="0"/>
    <xf numFmtId="0" fontId="84" fillId="0" borderId="0"/>
    <xf numFmtId="0" fontId="83" fillId="0" borderId="0"/>
    <xf numFmtId="170" fontId="43" fillId="0" borderId="18">
      <alignment vertical="center"/>
    </xf>
    <xf numFmtId="0" fontId="3" fillId="0" borderId="0"/>
    <xf numFmtId="0" fontId="2" fillId="0" borderId="0"/>
    <xf numFmtId="0" fontId="1" fillId="0" borderId="0"/>
  </cellStyleXfs>
  <cellXfs count="237">
    <xf numFmtId="0" fontId="0" fillId="0" borderId="0" xfId="0"/>
    <xf numFmtId="0" fontId="22" fillId="0" borderId="0" xfId="0" applyFont="1"/>
    <xf numFmtId="0" fontId="26" fillId="0" borderId="0" xfId="0" applyFont="1"/>
    <xf numFmtId="0" fontId="34" fillId="0" borderId="0" xfId="29" applyAlignment="1">
      <alignment wrapText="1"/>
    </xf>
    <xf numFmtId="0" fontId="34" fillId="0" borderId="0" xfId="29"/>
    <xf numFmtId="0" fontId="18" fillId="0" borderId="16" xfId="29" applyNumberFormat="1" applyFont="1" applyBorder="1" applyAlignment="1">
      <alignment horizontal="center" vertical="center" wrapText="1"/>
    </xf>
    <xf numFmtId="0" fontId="18" fillId="0" borderId="16" xfId="29" applyFont="1" applyBorder="1" applyAlignment="1">
      <alignment horizontal="center" vertical="center" wrapText="1"/>
    </xf>
    <xf numFmtId="0" fontId="18" fillId="0" borderId="11" xfId="29" applyFont="1" applyBorder="1" applyAlignment="1">
      <alignment horizontal="center" vertical="center" wrapText="1"/>
    </xf>
    <xf numFmtId="164" fontId="34" fillId="0" borderId="6" xfId="29" applyNumberFormat="1" applyBorder="1" applyAlignment="1">
      <alignment horizontal="center" vertical="center"/>
    </xf>
    <xf numFmtId="164" fontId="34" fillId="0" borderId="13" xfId="29" applyNumberFormat="1" applyBorder="1" applyAlignment="1">
      <alignment horizontal="center" vertical="center"/>
    </xf>
    <xf numFmtId="166" fontId="34" fillId="0" borderId="13" xfId="29" applyNumberFormat="1" applyBorder="1" applyAlignment="1">
      <alignment horizontal="center" vertical="center"/>
    </xf>
    <xf numFmtId="164" fontId="34" fillId="0" borderId="17" xfId="29" applyNumberFormat="1" applyBorder="1" applyAlignment="1">
      <alignment horizontal="center" vertical="center"/>
    </xf>
    <xf numFmtId="164" fontId="34" fillId="0" borderId="15" xfId="29" applyNumberFormat="1" applyBorder="1" applyAlignment="1">
      <alignment horizontal="center" vertical="center"/>
    </xf>
    <xf numFmtId="0" fontId="18" fillId="0" borderId="0" xfId="29" applyFont="1"/>
    <xf numFmtId="0" fontId="34" fillId="0" borderId="10" xfId="29" applyBorder="1" applyAlignment="1">
      <alignment wrapText="1"/>
    </xf>
    <xf numFmtId="0" fontId="18" fillId="0" borderId="12" xfId="29" applyFont="1" applyBorder="1"/>
    <xf numFmtId="0" fontId="18" fillId="0" borderId="14" xfId="29" applyFont="1" applyBorder="1"/>
    <xf numFmtId="0" fontId="23" fillId="0" borderId="0" xfId="28" applyFont="1" applyAlignment="1" applyProtection="1">
      <alignment horizontal="left"/>
    </xf>
    <xf numFmtId="0" fontId="18" fillId="0" borderId="0" xfId="31"/>
    <xf numFmtId="0" fontId="23" fillId="0" borderId="2" xfId="2" applyFont="1" applyBorder="1" applyAlignment="1" applyProtection="1">
      <alignment horizontal="left" indent="4"/>
    </xf>
    <xf numFmtId="0" fontId="22" fillId="2" borderId="0" xfId="0" applyFont="1" applyFill="1"/>
    <xf numFmtId="0" fontId="22" fillId="0" borderId="1" xfId="0" applyFont="1" applyBorder="1"/>
    <xf numFmtId="0" fontId="37" fillId="0" borderId="2" xfId="0" applyFont="1" applyBorder="1"/>
    <xf numFmtId="0" fontId="38" fillId="0" borderId="2" xfId="0" applyFont="1" applyBorder="1"/>
    <xf numFmtId="0" fontId="22" fillId="0" borderId="0" xfId="0" applyFont="1" applyFill="1"/>
    <xf numFmtId="0" fontId="37" fillId="0" borderId="2" xfId="0" applyFont="1" applyFill="1" applyBorder="1" applyAlignment="1">
      <alignment horizontal="left" indent="2"/>
    </xf>
    <xf numFmtId="0" fontId="39" fillId="0" borderId="2" xfId="0" applyFont="1" applyBorder="1"/>
    <xf numFmtId="0" fontId="23" fillId="0" borderId="3" xfId="2" applyFont="1" applyBorder="1" applyAlignment="1" applyProtection="1">
      <alignment horizontal="left" indent="4"/>
    </xf>
    <xf numFmtId="0" fontId="40" fillId="0" borderId="0" xfId="0" applyFont="1" applyAlignment="1">
      <alignment horizontal="center" vertical="center"/>
    </xf>
    <xf numFmtId="0" fontId="71" fillId="0" borderId="0" xfId="0" applyFont="1" applyAlignment="1">
      <alignment horizontal="left"/>
    </xf>
    <xf numFmtId="0" fontId="0" fillId="0" borderId="0" xfId="0"/>
    <xf numFmtId="0" fontId="23" fillId="0" borderId="0" xfId="15" applyFont="1" applyAlignment="1" applyProtection="1">
      <alignment horizontal="left"/>
    </xf>
    <xf numFmtId="0" fontId="23" fillId="0" borderId="0" xfId="2" applyFont="1" applyAlignment="1" applyProtection="1">
      <alignment horizontal="left"/>
    </xf>
    <xf numFmtId="0" fontId="75" fillId="0" borderId="32" xfId="0" applyFont="1" applyFill="1" applyBorder="1" applyAlignment="1">
      <alignment horizontal="center" vertical="center" wrapText="1"/>
    </xf>
    <xf numFmtId="0" fontId="29" fillId="48" borderId="34" xfId="0" applyFont="1" applyFill="1" applyBorder="1" applyAlignment="1"/>
    <xf numFmtId="0" fontId="29" fillId="48" borderId="5" xfId="0" applyFont="1" applyFill="1" applyBorder="1" applyAlignment="1"/>
    <xf numFmtId="0" fontId="29" fillId="0" borderId="35" xfId="0" applyFont="1" applyFill="1" applyBorder="1" applyAlignment="1">
      <alignment horizontal="left" vertical="center"/>
    </xf>
    <xf numFmtId="165" fontId="75" fillId="46" borderId="5" xfId="0" applyNumberFormat="1" applyFont="1" applyFill="1" applyBorder="1" applyAlignment="1"/>
    <xf numFmtId="165" fontId="74" fillId="49" borderId="5" xfId="0" applyNumberFormat="1" applyFont="1" applyFill="1" applyBorder="1" applyAlignment="1"/>
    <xf numFmtId="165" fontId="75" fillId="47" borderId="5" xfId="0" applyNumberFormat="1" applyFont="1" applyFill="1" applyBorder="1" applyAlignment="1"/>
    <xf numFmtId="0" fontId="29" fillId="0" borderId="37" xfId="0" applyFont="1" applyFill="1" applyBorder="1" applyAlignment="1">
      <alignment horizontal="left" vertical="center"/>
    </xf>
    <xf numFmtId="165" fontId="75" fillId="47" borderId="38" xfId="0" applyNumberFormat="1" applyFont="1" applyFill="1" applyBorder="1" applyAlignment="1"/>
    <xf numFmtId="165" fontId="75" fillId="47" borderId="0" xfId="0" applyNumberFormat="1" applyFont="1" applyFill="1" applyBorder="1" applyAlignment="1"/>
    <xf numFmtId="165" fontId="74" fillId="49" borderId="0" xfId="0" applyNumberFormat="1" applyFont="1" applyFill="1" applyBorder="1" applyAlignment="1"/>
    <xf numFmtId="165" fontId="75" fillId="46" borderId="0" xfId="0" applyNumberFormat="1" applyFont="1" applyFill="1" applyBorder="1" applyAlignment="1"/>
    <xf numFmtId="165" fontId="75" fillId="0" borderId="38" xfId="0" applyNumberFormat="1" applyFont="1" applyFill="1" applyBorder="1" applyAlignment="1"/>
    <xf numFmtId="165" fontId="75" fillId="46" borderId="38" xfId="0" applyNumberFormat="1" applyFont="1" applyFill="1" applyBorder="1" applyAlignment="1"/>
    <xf numFmtId="165" fontId="75" fillId="49" borderId="0" xfId="0" applyNumberFormat="1" applyFont="1" applyFill="1" applyBorder="1" applyAlignment="1"/>
    <xf numFmtId="165" fontId="74" fillId="49" borderId="38" xfId="0" applyNumberFormat="1" applyFont="1" applyFill="1" applyBorder="1" applyAlignment="1"/>
    <xf numFmtId="165" fontId="74" fillId="47" borderId="0" xfId="0" applyNumberFormat="1" applyFont="1" applyFill="1" applyBorder="1" applyAlignment="1"/>
    <xf numFmtId="0" fontId="29" fillId="0" borderId="39" xfId="0" applyFont="1" applyFill="1" applyBorder="1" applyAlignment="1">
      <alignment horizontal="left" vertical="center"/>
    </xf>
    <xf numFmtId="165" fontId="75" fillId="0" borderId="44" xfId="0" applyNumberFormat="1" applyFont="1" applyFill="1" applyBorder="1" applyAlignment="1"/>
    <xf numFmtId="0" fontId="29" fillId="0" borderId="42" xfId="0" applyFont="1" applyFill="1" applyBorder="1" applyAlignment="1">
      <alignment horizontal="left" vertical="center"/>
    </xf>
    <xf numFmtId="0" fontId="31" fillId="4" borderId="0" xfId="0" applyFont="1" applyFill="1" applyBorder="1"/>
    <xf numFmtId="0" fontId="18" fillId="4" borderId="0" xfId="0" applyFont="1" applyFill="1" applyBorder="1"/>
    <xf numFmtId="169" fontId="31" fillId="51" borderId="0" xfId="0" applyNumberFormat="1" applyFont="1" applyFill="1" applyBorder="1"/>
    <xf numFmtId="0" fontId="75" fillId="51" borderId="0" xfId="0" applyFont="1" applyFill="1" applyBorder="1" applyAlignment="1">
      <alignment vertical="center"/>
    </xf>
    <xf numFmtId="0" fontId="31" fillId="4" borderId="0" xfId="0" applyFont="1" applyFill="1" applyBorder="1" applyAlignment="1"/>
    <xf numFmtId="0" fontId="31" fillId="51" borderId="6" xfId="0" applyFont="1" applyFill="1" applyBorder="1" applyAlignment="1">
      <alignment horizontal="center"/>
    </xf>
    <xf numFmtId="0" fontId="22" fillId="0" borderId="0" xfId="5" applyFont="1"/>
    <xf numFmtId="0" fontId="76" fillId="0" borderId="0" xfId="5" applyFont="1"/>
    <xf numFmtId="0" fontId="77" fillId="0" borderId="0" xfId="15" applyFont="1" applyAlignment="1" applyProtection="1">
      <alignment horizontal="right"/>
    </xf>
    <xf numFmtId="1" fontId="77" fillId="0" borderId="0" xfId="5" applyNumberFormat="1" applyFont="1"/>
    <xf numFmtId="0" fontId="77" fillId="0" borderId="0" xfId="5" applyFont="1"/>
    <xf numFmtId="0" fontId="20" fillId="0" borderId="0" xfId="5" applyFont="1"/>
    <xf numFmtId="0" fontId="26" fillId="0" borderId="0" xfId="5" applyFont="1" applyBorder="1"/>
    <xf numFmtId="0" fontId="26" fillId="0" borderId="0" xfId="5" applyFont="1"/>
    <xf numFmtId="0" fontId="22" fillId="0" borderId="8" xfId="5" applyFont="1" applyBorder="1"/>
    <xf numFmtId="0" fontId="35" fillId="0" borderId="0" xfId="5" applyFont="1" applyBorder="1" applyAlignment="1">
      <alignment horizontal="left" vertical="center" wrapText="1"/>
    </xf>
    <xf numFmtId="0" fontId="22" fillId="0" borderId="0" xfId="5" applyFont="1" applyBorder="1"/>
    <xf numFmtId="0" fontId="78" fillId="0" borderId="35" xfId="183" applyFont="1" applyFill="1" applyBorder="1" applyAlignment="1">
      <alignment horizontal="left" vertical="center" wrapText="1"/>
    </xf>
    <xf numFmtId="0" fontId="78" fillId="0" borderId="51" xfId="183" applyFont="1" applyFill="1" applyBorder="1" applyAlignment="1">
      <alignment horizontal="center" vertical="center" wrapText="1"/>
    </xf>
    <xf numFmtId="0" fontId="78" fillId="0" borderId="42" xfId="183" applyFont="1" applyFill="1" applyBorder="1" applyAlignment="1"/>
    <xf numFmtId="0" fontId="78" fillId="0" borderId="44" xfId="183" applyFont="1" applyFill="1" applyBorder="1" applyAlignment="1">
      <alignment horizontal="center"/>
    </xf>
    <xf numFmtId="0" fontId="78" fillId="0" borderId="41" xfId="183" applyFont="1" applyFill="1" applyBorder="1" applyAlignment="1">
      <alignment horizontal="center"/>
    </xf>
    <xf numFmtId="0" fontId="78" fillId="0" borderId="52" xfId="183" applyFont="1" applyFill="1" applyBorder="1" applyAlignment="1">
      <alignment horizontal="center"/>
    </xf>
    <xf numFmtId="0" fontId="78" fillId="0" borderId="53" xfId="183" applyFont="1" applyFill="1" applyBorder="1" applyAlignment="1">
      <alignment horizontal="center"/>
    </xf>
    <xf numFmtId="0" fontId="78" fillId="0" borderId="4" xfId="183" applyFont="1" applyFill="1" applyBorder="1" applyAlignment="1">
      <alignment horizontal="center"/>
    </xf>
    <xf numFmtId="0" fontId="78" fillId="0" borderId="54" xfId="183" applyFont="1" applyFill="1" applyBorder="1" applyAlignment="1">
      <alignment horizontal="center"/>
    </xf>
    <xf numFmtId="0" fontId="78" fillId="52" borderId="30" xfId="183" applyFont="1" applyFill="1" applyBorder="1" applyAlignment="1"/>
    <xf numFmtId="0" fontId="78" fillId="52" borderId="43" xfId="183" applyFont="1" applyFill="1" applyBorder="1" applyAlignment="1">
      <alignment textRotation="90"/>
    </xf>
    <xf numFmtId="0" fontId="78" fillId="52" borderId="55" xfId="183" applyFont="1" applyFill="1" applyBorder="1" applyAlignment="1">
      <alignment textRotation="90"/>
    </xf>
    <xf numFmtId="0" fontId="79" fillId="0" borderId="56" xfId="183" applyFont="1" applyFill="1" applyBorder="1" applyAlignment="1">
      <alignment vertical="center"/>
    </xf>
    <xf numFmtId="2" fontId="24" fillId="0" borderId="0" xfId="5" applyNumberFormat="1" applyFont="1"/>
    <xf numFmtId="0" fontId="78" fillId="0" borderId="37" xfId="183" applyFont="1" applyFill="1" applyBorder="1" applyAlignment="1">
      <alignment horizontal="left" vertical="center"/>
    </xf>
    <xf numFmtId="0" fontId="79" fillId="0" borderId="39" xfId="183" applyFont="1" applyFill="1" applyBorder="1" applyAlignment="1">
      <alignment vertical="center"/>
    </xf>
    <xf numFmtId="0" fontId="78" fillId="52" borderId="30" xfId="183" applyFont="1" applyFill="1" applyBorder="1" applyAlignment="1">
      <alignment vertical="center"/>
    </xf>
    <xf numFmtId="0" fontId="79" fillId="0" borderId="56" xfId="183" applyFont="1" applyFill="1" applyBorder="1" applyAlignment="1">
      <alignment horizontal="left" vertical="center"/>
    </xf>
    <xf numFmtId="0" fontId="79" fillId="0" borderId="37" xfId="183" applyFont="1" applyFill="1" applyBorder="1" applyAlignment="1">
      <alignment horizontal="left" vertical="center"/>
    </xf>
    <xf numFmtId="0" fontId="78" fillId="0" borderId="39" xfId="183" applyFont="1" applyFill="1" applyBorder="1" applyAlignment="1">
      <alignment horizontal="left" vertical="center"/>
    </xf>
    <xf numFmtId="0" fontId="79" fillId="0" borderId="37" xfId="183" applyFont="1" applyFill="1" applyBorder="1" applyAlignment="1">
      <alignment vertical="center"/>
    </xf>
    <xf numFmtId="0" fontId="79" fillId="53" borderId="60" xfId="183" applyFont="1" applyFill="1" applyBorder="1" applyAlignment="1">
      <alignment wrapText="1"/>
    </xf>
    <xf numFmtId="0" fontId="35" fillId="0" borderId="0" xfId="5" applyFont="1" applyFill="1" applyBorder="1" applyAlignment="1">
      <alignment wrapText="1"/>
    </xf>
    <xf numFmtId="169" fontId="26" fillId="0" borderId="0" xfId="5" applyNumberFormat="1" applyFont="1" applyBorder="1"/>
    <xf numFmtId="2" fontId="81" fillId="0" borderId="0" xfId="5" applyNumberFormat="1" applyFont="1"/>
    <xf numFmtId="169" fontId="81" fillId="0" borderId="0" xfId="5" applyNumberFormat="1" applyFont="1"/>
    <xf numFmtId="2" fontId="24" fillId="0" borderId="0" xfId="5" applyNumberFormat="1" applyFont="1" applyBorder="1"/>
    <xf numFmtId="0" fontId="22" fillId="0" borderId="7" xfId="5" applyFont="1" applyBorder="1"/>
    <xf numFmtId="0" fontId="22" fillId="0" borderId="0" xfId="5" applyFont="1" applyFill="1" applyBorder="1"/>
    <xf numFmtId="0" fontId="26" fillId="0" borderId="0" xfId="5" applyFont="1" applyFill="1" applyBorder="1"/>
    <xf numFmtId="0" fontId="26" fillId="0" borderId="0" xfId="5" applyFont="1" applyFill="1" applyBorder="1" applyAlignment="1">
      <alignment horizontal="left" vertical="center" wrapText="1"/>
    </xf>
    <xf numFmtId="0" fontId="26" fillId="0" borderId="0" xfId="5" applyFont="1" applyFill="1" applyBorder="1" applyAlignment="1"/>
    <xf numFmtId="169" fontId="26" fillId="0" borderId="0" xfId="5" applyNumberFormat="1" applyFont="1" applyFill="1" applyBorder="1"/>
    <xf numFmtId="0" fontId="26" fillId="0" borderId="0" xfId="5" applyFont="1" applyFill="1" applyBorder="1" applyAlignment="1">
      <alignment textRotation="90"/>
    </xf>
    <xf numFmtId="0" fontId="35" fillId="0" borderId="0" xfId="5" applyFont="1" applyFill="1" applyBorder="1" applyAlignment="1">
      <alignment vertical="center"/>
    </xf>
    <xf numFmtId="0" fontId="26" fillId="0" borderId="0" xfId="5" applyFont="1" applyFill="1" applyBorder="1" applyAlignment="1">
      <alignment horizontal="left" vertical="center"/>
    </xf>
    <xf numFmtId="0" fontId="26" fillId="0" borderId="0" xfId="5" applyFont="1" applyFill="1" applyBorder="1" applyAlignment="1">
      <alignment vertical="center"/>
    </xf>
    <xf numFmtId="0" fontId="35" fillId="0" borderId="0" xfId="5" applyFont="1" applyFill="1" applyBorder="1" applyAlignment="1">
      <alignment horizontal="left" vertical="center"/>
    </xf>
    <xf numFmtId="2" fontId="81" fillId="0" borderId="0" xfId="5" applyNumberFormat="1" applyFont="1" applyFill="1" applyBorder="1"/>
    <xf numFmtId="169" fontId="81" fillId="0" borderId="0" xfId="5" applyNumberFormat="1" applyFont="1" applyFill="1" applyBorder="1"/>
    <xf numFmtId="0" fontId="5" fillId="0" borderId="0" xfId="184" applyFill="1"/>
    <xf numFmtId="165" fontId="74" fillId="49" borderId="36" xfId="0" applyNumberFormat="1" applyFont="1" applyFill="1" applyBorder="1" applyAlignment="1">
      <alignment horizontal="right"/>
    </xf>
    <xf numFmtId="165" fontId="74" fillId="49" borderId="5" xfId="0" applyNumberFormat="1" applyFont="1" applyFill="1" applyBorder="1" applyAlignment="1">
      <alignment horizontal="right"/>
    </xf>
    <xf numFmtId="165" fontId="75" fillId="46" borderId="5" xfId="0" applyNumberFormat="1" applyFont="1" applyFill="1" applyBorder="1" applyAlignment="1">
      <alignment horizontal="right"/>
    </xf>
    <xf numFmtId="165" fontId="75" fillId="47" borderId="5" xfId="0" applyNumberFormat="1" applyFont="1" applyFill="1" applyBorder="1" applyAlignment="1">
      <alignment horizontal="right"/>
    </xf>
    <xf numFmtId="165" fontId="74" fillId="49" borderId="38" xfId="0" applyNumberFormat="1" applyFont="1" applyFill="1" applyBorder="1" applyAlignment="1">
      <alignment horizontal="right"/>
    </xf>
    <xf numFmtId="165" fontId="74" fillId="49" borderId="0" xfId="0" applyNumberFormat="1" applyFont="1" applyFill="1" applyBorder="1" applyAlignment="1">
      <alignment horizontal="right"/>
    </xf>
    <xf numFmtId="165" fontId="75" fillId="46" borderId="0" xfId="0" applyNumberFormat="1" applyFont="1" applyFill="1" applyBorder="1" applyAlignment="1">
      <alignment horizontal="right"/>
    </xf>
    <xf numFmtId="165" fontId="75" fillId="47" borderId="38" xfId="0" applyNumberFormat="1" applyFont="1" applyFill="1" applyBorder="1" applyAlignment="1">
      <alignment horizontal="right"/>
    </xf>
    <xf numFmtId="165" fontId="75" fillId="47" borderId="0" xfId="0" applyNumberFormat="1" applyFont="1" applyFill="1" applyBorder="1" applyAlignment="1">
      <alignment horizontal="right"/>
    </xf>
    <xf numFmtId="165" fontId="74" fillId="49" borderId="40" xfId="0" applyNumberFormat="1" applyFont="1" applyFill="1" applyBorder="1" applyAlignment="1">
      <alignment horizontal="right"/>
    </xf>
    <xf numFmtId="165" fontId="74" fillId="49" borderId="4" xfId="0" applyNumberFormat="1" applyFont="1" applyFill="1" applyBorder="1" applyAlignment="1">
      <alignment horizontal="right"/>
    </xf>
    <xf numFmtId="0" fontId="0" fillId="0" borderId="0" xfId="0" applyFill="1"/>
    <xf numFmtId="171" fontId="0" fillId="0" borderId="0" xfId="0" applyNumberFormat="1" applyFill="1"/>
    <xf numFmtId="0" fontId="23" fillId="0" borderId="0" xfId="28" applyFont="1" applyFill="1" applyAlignment="1" applyProtection="1">
      <alignment horizontal="left"/>
    </xf>
    <xf numFmtId="0" fontId="18" fillId="0" borderId="0" xfId="31" applyFill="1"/>
    <xf numFmtId="0" fontId="25" fillId="0" borderId="5" xfId="5" applyFont="1" applyFill="1" applyBorder="1" applyAlignment="1">
      <alignment horizontal="left" vertical="top" wrapText="1"/>
    </xf>
    <xf numFmtId="0" fontId="73" fillId="0" borderId="10" xfId="0" applyFont="1" applyFill="1" applyBorder="1"/>
    <xf numFmtId="0" fontId="73" fillId="0" borderId="12" xfId="0" applyFont="1" applyFill="1" applyBorder="1"/>
    <xf numFmtId="164" fontId="73" fillId="0" borderId="6" xfId="0" applyNumberFormat="1" applyFont="1" applyFill="1" applyBorder="1" applyAlignment="1" applyProtection="1">
      <alignment horizontal="right" vertical="center" wrapText="1"/>
    </xf>
    <xf numFmtId="164" fontId="73" fillId="0" borderId="6" xfId="0" applyNumberFormat="1" applyFont="1" applyFill="1" applyBorder="1"/>
    <xf numFmtId="0" fontId="7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191"/>
    <xf numFmtId="0" fontId="3" fillId="0" borderId="0" xfId="191" applyAlignment="1">
      <alignment horizontal="center" vertical="center"/>
    </xf>
    <xf numFmtId="0" fontId="3" fillId="0" borderId="0" xfId="191" applyAlignment="1">
      <alignment vertical="center"/>
    </xf>
    <xf numFmtId="0" fontId="2" fillId="0" borderId="0" xfId="192"/>
    <xf numFmtId="0" fontId="2" fillId="0" borderId="0" xfId="192" applyFill="1"/>
    <xf numFmtId="0" fontId="32" fillId="0" borderId="10" xfId="192" applyFont="1" applyFill="1" applyBorder="1"/>
    <xf numFmtId="0" fontId="32" fillId="0" borderId="16" xfId="192" applyFont="1" applyFill="1" applyBorder="1" applyAlignment="1">
      <alignment horizontal="right" vertical="center"/>
    </xf>
    <xf numFmtId="0" fontId="32" fillId="0" borderId="11" xfId="192" applyFont="1" applyFill="1" applyBorder="1" applyAlignment="1">
      <alignment horizontal="right" vertical="center"/>
    </xf>
    <xf numFmtId="0" fontId="32" fillId="0" borderId="12" xfId="192" applyFont="1" applyFill="1" applyBorder="1" applyAlignment="1">
      <alignment horizontal="left" vertical="center"/>
    </xf>
    <xf numFmtId="165" fontId="32" fillId="0" borderId="6" xfId="192" applyNumberFormat="1" applyFont="1" applyFill="1" applyBorder="1" applyAlignment="1">
      <alignment horizontal="right" vertical="center"/>
    </xf>
    <xf numFmtId="165" fontId="32" fillId="0" borderId="13" xfId="192" applyNumberFormat="1" applyFont="1" applyFill="1" applyBorder="1" applyAlignment="1">
      <alignment horizontal="right" vertical="center"/>
    </xf>
    <xf numFmtId="0" fontId="32" fillId="0" borderId="12" xfId="23" applyFont="1" applyFill="1" applyBorder="1" applyAlignment="1">
      <alignment horizontal="left" vertical="center"/>
    </xf>
    <xf numFmtId="0" fontId="32" fillId="0" borderId="12" xfId="181" applyFont="1" applyFill="1" applyBorder="1" applyAlignment="1">
      <alignment horizontal="left" vertical="center"/>
    </xf>
    <xf numFmtId="0" fontId="32" fillId="0" borderId="14" xfId="192" applyFont="1" applyFill="1" applyBorder="1" applyAlignment="1">
      <alignment horizontal="left" vertical="center"/>
    </xf>
    <xf numFmtId="165" fontId="32" fillId="0" borderId="17" xfId="192" applyNumberFormat="1" applyFont="1" applyFill="1" applyBorder="1" applyAlignment="1">
      <alignment horizontal="right" vertical="center"/>
    </xf>
    <xf numFmtId="165" fontId="32" fillId="0" borderId="15" xfId="192" applyNumberFormat="1" applyFont="1" applyFill="1" applyBorder="1" applyAlignment="1">
      <alignment horizontal="right" vertical="center"/>
    </xf>
    <xf numFmtId="0" fontId="1" fillId="0" borderId="0" xfId="193"/>
    <xf numFmtId="0" fontId="1" fillId="0" borderId="0" xfId="193" applyFill="1"/>
    <xf numFmtId="0" fontId="1" fillId="0" borderId="0" xfId="193" applyFill="1" applyBorder="1"/>
    <xf numFmtId="0" fontId="17" fillId="0" borderId="0" xfId="5" applyFill="1"/>
    <xf numFmtId="0" fontId="87" fillId="0" borderId="0" xfId="193" applyFont="1" applyFill="1"/>
    <xf numFmtId="0" fontId="88" fillId="0" borderId="10" xfId="193" applyFont="1" applyFill="1" applyBorder="1" applyAlignment="1">
      <alignment vertical="center"/>
    </xf>
    <xf numFmtId="0" fontId="88" fillId="0" borderId="16" xfId="193" applyFont="1" applyFill="1" applyBorder="1" applyAlignment="1">
      <alignment horizontal="right" vertical="center"/>
    </xf>
    <xf numFmtId="0" fontId="88" fillId="0" borderId="11" xfId="193" applyFont="1" applyFill="1" applyBorder="1" applyAlignment="1">
      <alignment horizontal="right" vertical="center"/>
    </xf>
    <xf numFmtId="0" fontId="88" fillId="0" borderId="12" xfId="5" applyFont="1" applyFill="1" applyBorder="1" applyAlignment="1">
      <alignment vertical="center"/>
    </xf>
    <xf numFmtId="0" fontId="88" fillId="0" borderId="6" xfId="5" applyFont="1" applyFill="1" applyBorder="1" applyAlignment="1">
      <alignment horizontal="right" vertical="center"/>
    </xf>
    <xf numFmtId="171" fontId="88" fillId="0" borderId="13" xfId="193" applyNumberFormat="1" applyFont="1" applyFill="1" applyBorder="1" applyAlignment="1">
      <alignment horizontal="right" vertical="center"/>
    </xf>
    <xf numFmtId="0" fontId="88" fillId="0" borderId="12" xfId="193" applyFont="1" applyFill="1" applyBorder="1" applyAlignment="1">
      <alignment vertical="center"/>
    </xf>
    <xf numFmtId="0" fontId="88" fillId="0" borderId="6" xfId="193" applyFont="1" applyFill="1" applyBorder="1" applyAlignment="1">
      <alignment horizontal="right" vertical="center"/>
    </xf>
    <xf numFmtId="0" fontId="88" fillId="0" borderId="14" xfId="193" applyFont="1" applyFill="1" applyBorder="1" applyAlignment="1">
      <alignment vertical="center"/>
    </xf>
    <xf numFmtId="0" fontId="88" fillId="0" borderId="17" xfId="193" applyFont="1" applyFill="1" applyBorder="1" applyAlignment="1">
      <alignment horizontal="right" vertical="center"/>
    </xf>
    <xf numFmtId="171" fontId="88" fillId="0" borderId="15" xfId="193" applyNumberFormat="1" applyFont="1" applyFill="1" applyBorder="1" applyAlignment="1">
      <alignment horizontal="right" vertical="center"/>
    </xf>
    <xf numFmtId="0" fontId="89" fillId="0" borderId="4" xfId="5" applyFont="1" applyFill="1" applyBorder="1" applyAlignment="1">
      <alignment horizontal="left" vertical="center" wrapText="1"/>
    </xf>
    <xf numFmtId="0" fontId="29" fillId="48" borderId="30" xfId="0" applyFont="1" applyFill="1" applyBorder="1" applyAlignment="1">
      <alignment horizontal="left"/>
    </xf>
    <xf numFmtId="0" fontId="29" fillId="48" borderId="43" xfId="0" applyFont="1" applyFill="1" applyBorder="1" applyAlignment="1">
      <alignment horizontal="left"/>
    </xf>
    <xf numFmtId="0" fontId="29" fillId="48" borderId="33" xfId="0" applyFont="1" applyFill="1" applyBorder="1" applyAlignment="1">
      <alignment horizontal="left"/>
    </xf>
    <xf numFmtId="0" fontId="29" fillId="0" borderId="45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62" xfId="0" applyFont="1" applyFill="1" applyBorder="1" applyAlignment="1">
      <alignment horizontal="left" vertical="center"/>
    </xf>
    <xf numFmtId="0" fontId="29" fillId="0" borderId="50" xfId="0" applyFont="1" applyFill="1" applyBorder="1" applyAlignment="1">
      <alignment horizontal="left" vertical="center"/>
    </xf>
    <xf numFmtId="0" fontId="88" fillId="0" borderId="11" xfId="0" applyFont="1" applyFill="1" applyBorder="1" applyAlignment="1">
      <alignment horizontal="right" vertical="center"/>
    </xf>
    <xf numFmtId="165" fontId="88" fillId="0" borderId="13" xfId="0" applyNumberFormat="1" applyFont="1" applyFill="1" applyBorder="1" applyAlignment="1">
      <alignment horizontal="right" vertical="center"/>
    </xf>
    <xf numFmtId="165" fontId="88" fillId="0" borderId="15" xfId="0" applyNumberFormat="1" applyFont="1" applyFill="1" applyBorder="1" applyAlignment="1">
      <alignment horizontal="right" vertical="center"/>
    </xf>
    <xf numFmtId="165" fontId="88" fillId="0" borderId="17" xfId="0" applyNumberFormat="1" applyFont="1" applyFill="1" applyBorder="1"/>
    <xf numFmtId="0" fontId="88" fillId="0" borderId="14" xfId="0" applyFont="1" applyFill="1" applyBorder="1"/>
    <xf numFmtId="0" fontId="33" fillId="0" borderId="5" xfId="0" applyFont="1" applyFill="1" applyBorder="1" applyAlignment="1">
      <alignment horizontal="left" vertical="center" wrapText="1"/>
    </xf>
    <xf numFmtId="0" fontId="90" fillId="3" borderId="2" xfId="0" applyFont="1" applyFill="1" applyBorder="1" applyAlignment="1">
      <alignment horizontal="left" vertical="center" indent="2"/>
    </xf>
    <xf numFmtId="0" fontId="91" fillId="0" borderId="2" xfId="0" applyFont="1" applyBorder="1" applyAlignment="1">
      <alignment horizontal="center"/>
    </xf>
    <xf numFmtId="0" fontId="92" fillId="0" borderId="2" xfId="2" applyFont="1" applyFill="1" applyBorder="1" applyAlignment="1" applyProtection="1">
      <alignment horizontal="left" indent="4"/>
    </xf>
    <xf numFmtId="0" fontId="92" fillId="0" borderId="2" xfId="2" applyFont="1" applyBorder="1" applyAlignment="1" applyProtection="1">
      <alignment horizontal="left" indent="4"/>
    </xf>
    <xf numFmtId="0" fontId="86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0" fontId="85" fillId="0" borderId="0" xfId="0" applyNumberFormat="1" applyFont="1" applyFill="1" applyBorder="1" applyAlignment="1" applyProtection="1">
      <alignment horizontal="left" vertical="center" wrapText="1"/>
    </xf>
    <xf numFmtId="165" fontId="74" fillId="46" borderId="0" xfId="0" applyNumberFormat="1" applyFont="1" applyFill="1" applyBorder="1" applyAlignment="1">
      <alignment horizontal="right"/>
    </xf>
    <xf numFmtId="169" fontId="78" fillId="0" borderId="5" xfId="1" applyNumberFormat="1" applyFont="1" applyFill="1" applyBorder="1"/>
    <xf numFmtId="169" fontId="78" fillId="0" borderId="57" xfId="1" applyNumberFormat="1" applyFont="1" applyFill="1" applyBorder="1"/>
    <xf numFmtId="169" fontId="78" fillId="0" borderId="0" xfId="1" applyNumberFormat="1" applyFont="1" applyFill="1" applyBorder="1"/>
    <xf numFmtId="169" fontId="78" fillId="0" borderId="58" xfId="1" applyNumberFormat="1" applyFont="1" applyFill="1" applyBorder="1"/>
    <xf numFmtId="169" fontId="78" fillId="0" borderId="4" xfId="1" applyNumberFormat="1" applyFont="1" applyFill="1" applyBorder="1"/>
    <xf numFmtId="169" fontId="78" fillId="0" borderId="59" xfId="1" applyNumberFormat="1" applyFont="1" applyFill="1" applyBorder="1"/>
    <xf numFmtId="0" fontId="78" fillId="52" borderId="43" xfId="1" applyFont="1" applyFill="1" applyBorder="1" applyAlignment="1">
      <alignment textRotation="90"/>
    </xf>
    <xf numFmtId="0" fontId="78" fillId="52" borderId="55" xfId="1" applyFont="1" applyFill="1" applyBorder="1" applyAlignment="1">
      <alignment textRotation="90"/>
    </xf>
    <xf numFmtId="169" fontId="78" fillId="52" borderId="43" xfId="1" applyNumberFormat="1" applyFont="1" applyFill="1" applyBorder="1"/>
    <xf numFmtId="169" fontId="78" fillId="52" borderId="55" xfId="1" applyNumberFormat="1" applyFont="1" applyFill="1" applyBorder="1"/>
    <xf numFmtId="169" fontId="78" fillId="0" borderId="43" xfId="1" applyNumberFormat="1" applyFont="1" applyFill="1" applyBorder="1"/>
    <xf numFmtId="169" fontId="78" fillId="0" borderId="55" xfId="1" applyNumberFormat="1" applyFont="1" applyFill="1" applyBorder="1"/>
    <xf numFmtId="169" fontId="78" fillId="0" borderId="36" xfId="1" applyNumberFormat="1" applyFont="1" applyFill="1" applyBorder="1"/>
    <xf numFmtId="169" fontId="78" fillId="0" borderId="38" xfId="1" applyNumberFormat="1" applyFont="1" applyFill="1" applyBorder="1"/>
    <xf numFmtId="169" fontId="78" fillId="0" borderId="40" xfId="1" applyNumberFormat="1" applyFont="1" applyFill="1" applyBorder="1"/>
    <xf numFmtId="169" fontId="78" fillId="0" borderId="61" xfId="1" applyNumberFormat="1" applyFont="1" applyFill="1" applyBorder="1"/>
    <xf numFmtId="0" fontId="93" fillId="3" borderId="2" xfId="0" applyFont="1" applyFill="1" applyBorder="1" applyAlignment="1">
      <alignment horizontal="center" vertical="center" wrapText="1"/>
    </xf>
    <xf numFmtId="0" fontId="97" fillId="0" borderId="0" xfId="193" applyFont="1" applyAlignment="1">
      <alignment horizontal="left" vertical="top" wrapText="1"/>
    </xf>
    <xf numFmtId="0" fontId="95" fillId="0" borderId="0" xfId="0" applyFont="1" applyAlignment="1">
      <alignment horizontal="left" vertical="top"/>
    </xf>
    <xf numFmtId="0" fontId="75" fillId="0" borderId="63" xfId="0" applyFont="1" applyFill="1" applyBorder="1" applyAlignment="1">
      <alignment horizontal="center" vertical="center" wrapText="1"/>
    </xf>
    <xf numFmtId="0" fontId="29" fillId="48" borderId="64" xfId="0" applyFont="1" applyFill="1" applyBorder="1" applyAlignment="1"/>
    <xf numFmtId="165" fontId="75" fillId="47" borderId="64" xfId="0" applyNumberFormat="1" applyFont="1" applyFill="1" applyBorder="1" applyAlignment="1"/>
    <xf numFmtId="165" fontId="75" fillId="47" borderId="65" xfId="0" applyNumberFormat="1" applyFont="1" applyFill="1" applyBorder="1" applyAlignment="1"/>
    <xf numFmtId="165" fontId="75" fillId="0" borderId="66" xfId="0" applyNumberFormat="1" applyFont="1" applyFill="1" applyBorder="1" applyAlignment="1"/>
    <xf numFmtId="165" fontId="75" fillId="46" borderId="65" xfId="0" applyNumberFormat="1" applyFont="1" applyFill="1" applyBorder="1" applyAlignment="1"/>
    <xf numFmtId="165" fontId="75" fillId="0" borderId="67" xfId="0" applyNumberFormat="1" applyFont="1" applyFill="1" applyBorder="1" applyAlignment="1"/>
    <xf numFmtId="165" fontId="75" fillId="0" borderId="68" xfId="0" applyNumberFormat="1" applyFont="1" applyFill="1" applyBorder="1" applyAlignment="1"/>
    <xf numFmtId="165" fontId="74" fillId="49" borderId="64" xfId="0" applyNumberFormat="1" applyFont="1" applyFill="1" applyBorder="1" applyAlignment="1">
      <alignment horizontal="right"/>
    </xf>
    <xf numFmtId="165" fontId="74" fillId="49" borderId="65" xfId="0" applyNumberFormat="1" applyFont="1" applyFill="1" applyBorder="1" applyAlignment="1">
      <alignment horizontal="right"/>
    </xf>
    <xf numFmtId="165" fontId="74" fillId="50" borderId="65" xfId="0" applyNumberFormat="1" applyFont="1" applyFill="1" applyBorder="1" applyAlignment="1">
      <alignment horizontal="right"/>
    </xf>
    <xf numFmtId="165" fontId="74" fillId="49" borderId="69" xfId="0" applyNumberFormat="1" applyFont="1" applyFill="1" applyBorder="1" applyAlignment="1">
      <alignment horizontal="right"/>
    </xf>
    <xf numFmtId="0" fontId="36" fillId="0" borderId="46" xfId="0" applyFont="1" applyBorder="1" applyAlignment="1">
      <alignment horizontal="left" wrapText="1"/>
    </xf>
    <xf numFmtId="0" fontId="78" fillId="0" borderId="5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75" fillId="0" borderId="30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0" fontId="78" fillId="0" borderId="48" xfId="183" applyFont="1" applyFill="1" applyBorder="1" applyAlignment="1">
      <alignment horizontal="center" vertical="center" wrapText="1"/>
    </xf>
    <xf numFmtId="0" fontId="78" fillId="0" borderId="49" xfId="183" applyFont="1" applyFill="1" applyBorder="1" applyAlignment="1">
      <alignment horizontal="center" vertical="center" wrapText="1"/>
    </xf>
    <xf numFmtId="0" fontId="23" fillId="0" borderId="0" xfId="15" applyFont="1" applyAlignment="1" applyProtection="1">
      <alignment horizontal="left"/>
    </xf>
    <xf numFmtId="0" fontId="78" fillId="0" borderId="5" xfId="5" applyFont="1" applyBorder="1" applyAlignment="1">
      <alignment horizontal="left" vertical="center" wrapText="1"/>
    </xf>
    <xf numFmtId="0" fontId="35" fillId="0" borderId="5" xfId="5" applyFont="1" applyBorder="1" applyAlignment="1">
      <alignment horizontal="left" vertical="center" wrapText="1"/>
    </xf>
    <xf numFmtId="0" fontId="78" fillId="0" borderId="47" xfId="183" applyFont="1" applyFill="1" applyBorder="1" applyAlignment="1">
      <alignment horizontal="center" vertical="center" wrapText="1"/>
    </xf>
    <xf numFmtId="0" fontId="78" fillId="0" borderId="50" xfId="183" applyFont="1" applyFill="1" applyBorder="1" applyAlignment="1">
      <alignment horizontal="center" vertical="center" wrapText="1"/>
    </xf>
    <xf numFmtId="0" fontId="80" fillId="0" borderId="0" xfId="5" applyFont="1" applyAlignment="1">
      <alignment wrapText="1"/>
    </xf>
    <xf numFmtId="0" fontId="80" fillId="0" borderId="0" xfId="5" applyFont="1" applyAlignment="1">
      <alignment horizontal="left" wrapText="1"/>
    </xf>
    <xf numFmtId="0" fontId="31" fillId="0" borderId="7" xfId="5" applyFont="1" applyBorder="1" applyAlignment="1">
      <alignment horizontal="left" vertical="top" wrapText="1"/>
    </xf>
    <xf numFmtId="0" fontId="35" fillId="0" borderId="0" xfId="5" applyFont="1" applyFill="1" applyBorder="1" applyAlignment="1">
      <alignment horizontal="left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80" fillId="0" borderId="0" xfId="5" applyFont="1" applyFill="1" applyBorder="1" applyAlignment="1">
      <alignment wrapText="1"/>
    </xf>
    <xf numFmtId="0" fontId="82" fillId="0" borderId="0" xfId="184" applyFont="1" applyFill="1" applyBorder="1" applyAlignment="1">
      <alignment wrapText="1"/>
    </xf>
    <xf numFmtId="0" fontId="78" fillId="0" borderId="0" xfId="5" applyFont="1" applyFill="1" applyBorder="1" applyAlignment="1">
      <alignment horizontal="left" vertical="center" wrapText="1"/>
    </xf>
  </cellXfs>
  <cellStyles count="194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6" xr:uid="{00000000-0005-0000-0000-00003D000000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6 3" xfId="187" xr:uid="{00000000-0005-0000-0000-00003F000000}"/>
    <cellStyle name="Įprastas 17" xfId="167" xr:uid="{00000000-0005-0000-0000-000042000000}"/>
    <cellStyle name="Įprastas 17 2" xfId="188" xr:uid="{00000000-0005-0000-0000-0000AC000000}"/>
    <cellStyle name="Įprastas 18" xfId="168" xr:uid="{00000000-0005-0000-0000-000043000000}"/>
    <cellStyle name="Įprastas 18 2" xfId="184" xr:uid="{312FB6B5-1CD4-4A54-B19E-D61EDF93838E}"/>
    <cellStyle name="Įprastas 18 3" xfId="189" xr:uid="{00000000-0005-0000-0000-0000AD000000}"/>
    <cellStyle name="Įprastas 19" xfId="174" xr:uid="{2507222D-DB2F-4732-AE08-420E082ED37E}"/>
    <cellStyle name="Įprastas 2" xfId="1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3" xfId="44" xr:uid="{00000000-0005-0000-0000-000046000000}"/>
    <cellStyle name="Įprastas 2 2 2 3" xfId="30" xr:uid="{00000000-0005-0000-0000-00000A000000}"/>
    <cellStyle name="Įprastas 2 2 3" xfId="33" xr:uid="{00000000-0005-0000-0000-00000B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7" xfId="31" xr:uid="{00000000-0005-0000-0000-000011000000}"/>
    <cellStyle name="Įprastas 2 8" xfId="182" xr:uid="{C6316C5B-DD5A-494E-8847-C24F2B97523B}"/>
    <cellStyle name="Įprastas 2 9" xfId="183" xr:uid="{ECB6044D-9335-4456-84D9-0532FA0B188F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3" xfId="191" xr:uid="{BAF4B337-82FA-4EB1-BB23-747223D923B4}"/>
    <cellStyle name="Įprastas 24" xfId="192" xr:uid="{D827A9EE-C7FC-4DB9-954B-76A5586667FB}"/>
    <cellStyle name="Įprastas 25" xfId="193" xr:uid="{26B2A1F9-8F12-4C22-A0B4-AD2C4C8D5491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3" xfId="38" xr:uid="{00000000-0005-0000-0000-000047000000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Kablelis 2" xfId="39" xr:uid="{00000000-0005-0000-0000-000052000000}"/>
    <cellStyle name="Kablelis 2 2" xfId="180" xr:uid="{54A4A5D9-9311-4D96-9AD5-B73E86440517}"/>
    <cellStyle name="Kablelis 3" xfId="35" xr:uid="{00000000-0005-0000-0000-000053000000}"/>
    <cellStyle name="Kablelis 4" xfId="46" xr:uid="{00000000-0005-0000-0000-000054000000}"/>
    <cellStyle name="Kablelis 5" xfId="165" xr:uid="{00000000-0005-0000-0000-0000A5000000}"/>
    <cellStyle name="Kablelis 6" xfId="185" xr:uid="{3FF9AB01-0FDB-4C39-934A-AFA415D6A75A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rmal_Svkfis" xfId="181" xr:uid="{5B823C7C-3BA3-4441-A7FC-CEBB6E603F8C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  <cellStyle name="Z_LTL 2" xfId="190" xr:uid="{7F4ED3F9-9D48-4775-8C28-131625363B13}"/>
  </cellStyles>
  <dxfs count="21"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D41A1F"/>
        </patternFill>
      </fill>
    </dxf>
    <dxf>
      <fill>
        <patternFill>
          <bgColor rgb="FFFFC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  <dxf>
      <fill>
        <patternFill>
          <bgColor rgb="FF70AD47"/>
        </patternFill>
      </fill>
    </dxf>
    <dxf>
      <fill>
        <patternFill>
          <bgColor rgb="FFFFC000"/>
        </patternFill>
      </fill>
    </dxf>
    <dxf>
      <fill>
        <patternFill>
          <bgColor rgb="FFD41A1F"/>
        </patternFill>
      </fill>
    </dxf>
  </dxfs>
  <tableStyles count="0" defaultTableStyle="TableStyleMedium2" defaultPivotStyle="PivotStyleMedium9"/>
  <colors>
    <mruColors>
      <color rgb="FF47ABD9"/>
      <color rgb="FFFDCA57"/>
      <color rgb="FFD1D1D1"/>
      <color rgb="FF00244D"/>
      <color rgb="FFD41A1F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calcChain" Target="calcChain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21807999783565E-2"/>
          <c:y val="8.5333302617183915E-2"/>
          <c:w val="0.90710430559876631"/>
          <c:h val="0.66716316442570756"/>
        </c:manualLayout>
      </c:layout>
      <c:barChart>
        <c:barDir val="col"/>
        <c:grouping val="stacked"/>
        <c:varyColors val="0"/>
        <c:ser>
          <c:idx val="0"/>
          <c:order val="0"/>
          <c:tx>
            <c:v>Iš viso</c:v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'2016'!$C$2:$C$8</c:f>
              <c:numCache>
                <c:formatCode>0.0;\–0.0</c:formatCode>
                <c:ptCount val="7"/>
                <c:pt idx="0">
                  <c:v>-1.1467349055619633</c:v>
                </c:pt>
                <c:pt idx="3">
                  <c:v>-0.29266836983702649</c:v>
                </c:pt>
                <c:pt idx="6">
                  <c:v>0.24170237403427242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3-466B-9951-98FFB1C05DBF}"/>
            </c:ext>
          </c:extLst>
        </c:ser>
        <c:ser>
          <c:idx val="1"/>
          <c:order val="1"/>
          <c:tx>
            <c:strRef>
              <c:f>'2016'!$D$1</c:f>
              <c:strCache>
                <c:ptCount val="1"/>
                <c:pt idx="0">
                  <c:v>Tušti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'2016'!$D$2:$D$8</c:f>
              <c:numCache>
                <c:formatCode>0.0;\–0.0</c:formatCode>
                <c:ptCount val="7"/>
                <c:pt idx="1">
                  <c:v>-0.71867202162267163</c:v>
                </c:pt>
                <c:pt idx="2">
                  <c:v>-0.29266836983702643</c:v>
                </c:pt>
                <c:pt idx="4">
                  <c:v>0</c:v>
                </c:pt>
                <c:pt idx="5">
                  <c:v>0.20103253899975143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3-466B-9951-98FFB1C05DBF}"/>
            </c:ext>
          </c:extLst>
        </c:ser>
        <c:ser>
          <c:idx val="2"/>
          <c:order val="2"/>
          <c:tx>
            <c:v>Teigiamas poveikis</c:v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'2016'!$E$2:$E$8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0.20103253899975143</c:v>
                </c:pt>
                <c:pt idx="5">
                  <c:v>4.0669835034520811E-2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3-466B-9951-98FFB1C05DBF}"/>
            </c:ext>
          </c:extLst>
        </c:ser>
        <c:ser>
          <c:idx val="3"/>
          <c:order val="3"/>
          <c:tx>
            <c:strRef>
              <c:f>'2016'!$F$1</c:f>
              <c:strCache>
                <c:ptCount val="1"/>
                <c:pt idx="0">
                  <c:v>Aukštyn&lt;0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'2016'!$F$2:$F$8</c:f>
              <c:numCache>
                <c:formatCode>0.0;\–0.0</c:formatCode>
                <c:ptCount val="7"/>
                <c:pt idx="1">
                  <c:v>-0.42806288393929171</c:v>
                </c:pt>
                <c:pt idx="2">
                  <c:v>-0.4260036517856452</c:v>
                </c:pt>
                <c:pt idx="4">
                  <c:v>-0.29266836983702649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3-466B-9951-98FFB1C05DBF}"/>
            </c:ext>
          </c:extLst>
        </c:ser>
        <c:ser>
          <c:idx val="4"/>
          <c:order val="4"/>
          <c:tx>
            <c:strRef>
              <c:f>'2016'!$G$1</c:f>
              <c:strCache>
                <c:ptCount val="1"/>
                <c:pt idx="0">
                  <c:v>Žemyn&gt;0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'2016'!$G$2:$G$8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3-466B-9951-98FFB1C05DBF}"/>
            </c:ext>
          </c:extLst>
        </c:ser>
        <c:ser>
          <c:idx val="5"/>
          <c:order val="5"/>
          <c:tx>
            <c:v>Neigiamas poveikis</c:v>
          </c:tx>
          <c:spPr>
            <a:solidFill>
              <a:srgbClr val="D41A1F"/>
            </a:solidFill>
            <a:ln>
              <a:noFill/>
            </a:ln>
            <a:effectLst/>
          </c:spPr>
          <c:invertIfNegative val="0"/>
          <c:cat>
            <c:strRef>
              <c:f>'2016'!$A$2:$A$8</c:f>
              <c:strCache>
                <c:ptCount val="7"/>
                <c:pt idx="0">
                  <c:v>Valstybės biudžeto deficitas grynųjų pinigų principu</c:v>
                </c:pt>
                <c:pt idx="1">
                  <c:v>PDP korekcija</c:v>
                </c:pt>
                <c:pt idx="2">
                  <c:v>Kitų centrinės valdžios vienetų perviršis</c:v>
                </c:pt>
                <c:pt idx="3">
                  <c:v>Centrinės valdžios deficitas</c:v>
                </c:pt>
                <c:pt idx="4">
                  <c:v>Vietos valdžios perviršis</c:v>
                </c:pt>
                <c:pt idx="5">
                  <c:v>Socialinės apsaugos fondų perviršis</c:v>
                </c:pt>
                <c:pt idx="6">
                  <c:v>Valdžios sektoriaus perviršis</c:v>
                </c:pt>
              </c:strCache>
            </c:strRef>
          </c:cat>
          <c:val>
            <c:numRef>
              <c:f>'2016'!$H$2:$H$8</c:f>
              <c:numCache>
                <c:formatCode>0.0;\–0.0</c:formatCode>
                <c:ptCount val="7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442288"/>
        <c:axId val="333443072"/>
      </c:barChart>
      <c:scatterChart>
        <c:scatterStyle val="lineMarker"/>
        <c:varyColors val="0"/>
        <c:ser>
          <c:idx val="6"/>
          <c:order val="6"/>
          <c:tx>
            <c:strRef>
              <c:f>'2016'!$I$1</c:f>
              <c:strCache>
                <c:ptCount val="1"/>
                <c:pt idx="0">
                  <c:v>Komuliatyvi suma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0.8"/>
            <c:spPr>
              <a:noFill/>
              <a:ln w="15875" cap="flat" cmpd="sng" algn="ctr">
                <a:solidFill>
                  <a:srgbClr val="666261"/>
                </a:solidFill>
                <a:round/>
                <a:headEnd type="none"/>
                <a:tailEnd type="triangle"/>
              </a:ln>
              <a:effectLst/>
            </c:spPr>
          </c:errBars>
          <c:yVal>
            <c:numRef>
              <c:f>'2016'!$I$2:$I$7</c:f>
              <c:numCache>
                <c:formatCode>0.0;\–0.0</c:formatCode>
                <c:ptCount val="6"/>
                <c:pt idx="0">
                  <c:v>-1.1467349055619633</c:v>
                </c:pt>
                <c:pt idx="1">
                  <c:v>-0.71867202162267163</c:v>
                </c:pt>
                <c:pt idx="2">
                  <c:v>-0.29266836983702643</c:v>
                </c:pt>
                <c:pt idx="3">
                  <c:v>-0.29266836983702649</c:v>
                </c:pt>
                <c:pt idx="4">
                  <c:v>0.20103253899975143</c:v>
                </c:pt>
                <c:pt idx="5">
                  <c:v>0.24170237403427225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C63-466B-9951-98FFB1C05DBF}"/>
            </c:ext>
          </c:extLst>
        </c:ser>
        <c:ser>
          <c:idx val="7"/>
          <c:order val="7"/>
          <c:tx>
            <c:strRef>
              <c:f>'2016'!$J$2:$J$8</c:f>
              <c:strCache>
                <c:ptCount val="7"/>
                <c:pt idx="0">
                  <c:v>–1,2</c:v>
                </c:pt>
                <c:pt idx="1">
                  <c:v>–1,2</c:v>
                </c:pt>
                <c:pt idx="2">
                  <c:v>–0,8</c:v>
                </c:pt>
                <c:pt idx="3">
                  <c:v>–0,4</c:v>
                </c:pt>
                <c:pt idx="4">
                  <c:v>–0,4</c:v>
                </c:pt>
                <c:pt idx="5">
                  <c:v>0,3</c:v>
                </c:pt>
                <c:pt idx="6">
                  <c:v>0,3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D1F57B8-4D5C-46A2-A50A-7BBF4ED40D9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C63-466B-9951-98FFB1C05DB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7160247-ED85-4B6F-A61E-7EB834B91D73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10C-4E0F-B4D8-A75CC7FF779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A6E48E0-56DD-42C6-BDD3-F04E69635864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10C-4E0F-B4D8-A75CC7FF779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C9279BB-669E-4A6E-8172-9D7B39159DD2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10C-4E0F-B4D8-A75CC7FF77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8395B88-EF05-4186-B0B6-05A423D364C5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10C-4E0F-B4D8-A75CC7FF779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B850B4-2561-46C4-9B66-6743C2A5E501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10C-4E0F-B4D8-A75CC7FF77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892D483-D42B-4C69-A985-F93842469668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10C-4E0F-B4D8-A75CC7FF7799}"/>
                </c:ext>
              </c:extLst>
            </c:dLbl>
            <c:numFmt formatCode="&quot;▲&quot;0.00;[Red]&quot;▼&quot;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yVal>
            <c:numRef>
              <c:f>'2016'!$J$2:$J$8</c:f>
              <c:numCache>
                <c:formatCode>0.0;\–0.0</c:formatCode>
                <c:ptCount val="7"/>
                <c:pt idx="0">
                  <c:v>-1.2467349055619634</c:v>
                </c:pt>
                <c:pt idx="1">
                  <c:v>-1.2467349055619634</c:v>
                </c:pt>
                <c:pt idx="2">
                  <c:v>-0.81867202162267161</c:v>
                </c:pt>
                <c:pt idx="3">
                  <c:v>-0.39266836983702647</c:v>
                </c:pt>
                <c:pt idx="4">
                  <c:v>-0.39163583083727505</c:v>
                </c:pt>
                <c:pt idx="5">
                  <c:v>0.34170237403427228</c:v>
                </c:pt>
                <c:pt idx="6">
                  <c:v>0.34170237403427239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'2016'!$K$2:$K$8</c15:f>
                <c15:dlblRangeCache>
                  <c:ptCount val="7"/>
                  <c:pt idx="0">
                    <c:v>–1,1</c:v>
                  </c:pt>
                  <c:pt idx="1">
                    <c:v>▲0,4</c:v>
                  </c:pt>
                  <c:pt idx="2">
                    <c:v>▲0,4</c:v>
                  </c:pt>
                  <c:pt idx="3">
                    <c:v>–0,3</c:v>
                  </c:pt>
                  <c:pt idx="4">
                    <c:v>▲0,5</c:v>
                  </c:pt>
                  <c:pt idx="5">
                    <c:v>▲0,0</c:v>
                  </c:pt>
                  <c:pt idx="6">
                    <c:v>0,2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EC63-466B-9951-98FFB1C05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442288"/>
        <c:axId val="333443072"/>
      </c:scatterChart>
      <c:catAx>
        <c:axId val="3334422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3072"/>
        <c:crosses val="autoZero"/>
        <c:auto val="1"/>
        <c:lblAlgn val="ctr"/>
        <c:lblOffset val="100"/>
        <c:noMultiLvlLbl val="0"/>
      </c:catAx>
      <c:valAx>
        <c:axId val="33344307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r>
                  <a:rPr lang="lt-LT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BVP</a:t>
                </a:r>
                <a:endParaRPr lang="lt-LT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1473886401450079E-2"/>
              <c:y val="1.5318959615222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3334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8487168545875114E-2"/>
          <c:y val="0.10076000872530619"/>
          <c:w val="0.53800847150198539"/>
          <c:h val="5.2002201004082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37814300882"/>
          <c:y val="0.20659292588426448"/>
          <c:w val="0.71781646935598353"/>
          <c:h val="0.68539396285141774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DB-406D-9473-BDE4B3433E86}"/>
              </c:ext>
            </c:extLst>
          </c:dPt>
          <c:dPt>
            <c:idx val="1"/>
            <c:bubble3D val="0"/>
            <c:spPr>
              <a:solidFill>
                <a:srgbClr val="8D84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DB-406D-9473-BDE4B3433E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DB-406D-9473-BDE4B3433E86}"/>
              </c:ext>
            </c:extLst>
          </c:dPt>
          <c:dPt>
            <c:idx val="3"/>
            <c:bubble3D val="0"/>
            <c:spPr>
              <a:solidFill>
                <a:srgbClr val="0024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DB-406D-9473-BDE4B3433E86}"/>
              </c:ext>
            </c:extLst>
          </c:dPt>
          <c:dPt>
            <c:idx val="4"/>
            <c:bubble3D val="0"/>
            <c:spPr>
              <a:solidFill>
                <a:srgbClr val="D41A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DB-406D-9473-BDE4B3433E86}"/>
              </c:ext>
            </c:extLst>
          </c:dPt>
          <c:dPt>
            <c:idx val="5"/>
            <c:bubble3D val="0"/>
            <c:spPr>
              <a:solidFill>
                <a:srgbClr val="47AB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DB-406D-9473-BDE4B3433E86}"/>
              </c:ext>
            </c:extLst>
          </c:dPt>
          <c:dPt>
            <c:idx val="6"/>
            <c:bubble3D val="0"/>
            <c:explosion val="20"/>
            <c:spPr>
              <a:solidFill>
                <a:srgbClr val="66626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DB-406D-9473-BDE4B3433E86}"/>
              </c:ext>
            </c:extLst>
          </c:dPt>
          <c:dLbls>
            <c:dLbl>
              <c:idx val="0"/>
              <c:layout>
                <c:manualLayout>
                  <c:x val="1.5821761589733252E-3"/>
                  <c:y val="-7.2440041168672503E-2"/>
                </c:manualLayout>
              </c:layout>
              <c:tx>
                <c:rich>
                  <a:bodyPr/>
                  <a:lstStyle/>
                  <a:p>
                    <a:fld id="{1E730CF6-9F99-45DA-8CD0-D41084901082}" type="CELLRANGE">
                      <a:rPr lang="lt-LT" sz="1200"/>
                      <a:pPr/>
                      <a:t>[LANGELIŲ DIAPAZONAS]</a:t>
                    </a:fld>
                    <a:endParaRPr lang="lt-L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57576860160541"/>
                      <c:h val="0.1173284789215261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EDB-406D-9473-BDE4B3433E86}"/>
                </c:ext>
              </c:extLst>
            </c:dLbl>
            <c:dLbl>
              <c:idx val="1"/>
              <c:layout>
                <c:manualLayout>
                  <c:x val="-3.4332304937316385E-2"/>
                  <c:y val="0.11341111113797174"/>
                </c:manualLayout>
              </c:layout>
              <c:tx>
                <c:rich>
                  <a:bodyPr/>
                  <a:lstStyle/>
                  <a:p>
                    <a:fld id="{F172835C-40DB-4E73-8742-1E3C478E1494}" type="CELLRANGE">
                      <a:rPr lang="lt-LT" sz="1200"/>
                      <a:pPr/>
                      <a:t>[LANGELIŲ DIAPAZONAS]</a:t>
                    </a:fld>
                    <a:endParaRPr lang="lt-L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12665000519633"/>
                      <c:h val="0.32956314047628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EDB-406D-9473-BDE4B3433E86}"/>
                </c:ext>
              </c:extLst>
            </c:dLbl>
            <c:dLbl>
              <c:idx val="2"/>
              <c:layout>
                <c:manualLayout>
                  <c:x val="-7.5541661437685884E-2"/>
                  <c:y val="0.1715746987248401"/>
                </c:manualLayout>
              </c:layout>
              <c:tx>
                <c:rich>
                  <a:bodyPr/>
                  <a:lstStyle/>
                  <a:p>
                    <a:fld id="{6D023EC3-2DCF-44D9-B546-4B244E1C165B}" type="CELLRANGE">
                      <a:rPr lang="lt-LT" sz="1200"/>
                      <a:pPr/>
                      <a:t>[LANGELIŲ DIAPAZONAS]</a:t>
                    </a:fld>
                    <a:endParaRPr lang="lt-L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15892726462289"/>
                      <c:h val="0.2196148016351711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EDB-406D-9473-BDE4B3433E86}"/>
                </c:ext>
              </c:extLst>
            </c:dLbl>
            <c:dLbl>
              <c:idx val="3"/>
              <c:layout>
                <c:manualLayout>
                  <c:x val="4.8374944876489745E-2"/>
                  <c:y val="-0.11635251203159377"/>
                </c:manualLayout>
              </c:layout>
              <c:tx>
                <c:rich>
                  <a:bodyPr/>
                  <a:lstStyle/>
                  <a:p>
                    <a:fld id="{6DC57030-EDCF-4FEE-8FE1-0EE220494502}" type="CELLRANGE">
                      <a:rPr lang="lt-LT" sz="1200"/>
                      <a:pPr/>
                      <a:t>[LANGELIŲ DIAPAZONAS]</a:t>
                    </a:fld>
                    <a:endParaRPr lang="lt-L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26657697100174"/>
                      <c:h val="0.184639758768961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EDB-406D-9473-BDE4B3433E86}"/>
                </c:ext>
              </c:extLst>
            </c:dLbl>
            <c:dLbl>
              <c:idx val="4"/>
              <c:layout>
                <c:manualLayout>
                  <c:x val="5.8700731573515047E-2"/>
                  <c:y val="-0.1357936914373018"/>
                </c:manualLayout>
              </c:layout>
              <c:tx>
                <c:rich>
                  <a:bodyPr/>
                  <a:lstStyle/>
                  <a:p>
                    <a:fld id="{54355E6E-F5E7-4D07-B3C5-C28F36029C14}" type="CELLRANGE">
                      <a:rPr lang="lt-LT" sz="1200"/>
                      <a:pPr/>
                      <a:t>[LANGELIŲ DIAPAZONAS]</a:t>
                    </a:fld>
                    <a:endParaRPr lang="lt-LT" sz="1200"/>
                  </a:p>
                  <a:p>
                    <a:r>
                      <a:rPr lang="lt-LT" sz="1200"/>
                      <a:t>0,1</a:t>
                    </a:r>
                    <a:r>
                      <a:rPr lang="lt-LT" sz="1200" baseline="0"/>
                      <a:t> proc. BVP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8485443606377"/>
                      <c:h val="0.2450260249726848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EDB-406D-9473-BDE4B3433E86}"/>
                </c:ext>
              </c:extLst>
            </c:dLbl>
            <c:dLbl>
              <c:idx val="5"/>
              <c:layout>
                <c:manualLayout>
                  <c:x val="3.132684200688024E-2"/>
                  <c:y val="1.0529509912337025E-2"/>
                </c:manualLayout>
              </c:layout>
              <c:tx>
                <c:rich>
                  <a:bodyPr/>
                  <a:lstStyle/>
                  <a:p>
                    <a:fld id="{8AE0BED6-85C7-4EB2-A200-5D68AF038DDF}" type="CELLRANGE">
                      <a:rPr lang="en-US" sz="1200"/>
                      <a:pPr/>
                      <a:t>[LANGELIŲ DIAPAZONAS]</a:t>
                    </a:fld>
                    <a:endParaRPr lang="lt-LT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03508177941393"/>
                      <c:h val="0.141395963266310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EDB-406D-9473-BDE4B3433E86}"/>
                </c:ext>
              </c:extLst>
            </c:dLbl>
            <c:dLbl>
              <c:idx val="6"/>
              <c:layout>
                <c:manualLayout>
                  <c:x val="-0.14545448966190225"/>
                  <c:y val="-1.3762945696769854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300" b="0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6DB484FE-E8F8-4C26-8ADA-F545E9C13BDE}" type="VALUE">
                      <a:rPr lang="en-US" sz="110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[REIKŠMĖ]</a:t>
                    </a:fld>
                    <a:r>
                      <a:rPr lang="en-US" sz="1100">
                        <a:solidFill>
                          <a:schemeClr val="bg1"/>
                        </a:solidFill>
                      </a:rPr>
                      <a:t> mln. Eur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1,5 proc. BVP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64380358534686"/>
                      <c:h val="0.151925391095066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EDB-406D-9473-BDE4B3433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'1 pav.'!$D$4:$D$9</c:f>
              <c:strCache>
                <c:ptCount val="6"/>
                <c:pt idx="0">
                  <c:v>Išlaidos COVID-19 priemonėms</c:v>
                </c:pt>
                <c:pt idx="1">
                  <c:v>Vienkartinės išlaidų priemonės</c:v>
                </c:pt>
                <c:pt idx="2">
                  <c:v>Ilgalaikės išlaidos nepadengtos pajamomis</c:v>
                </c:pt>
                <c:pt idx="3">
                  <c:v>Išlaidos COVID-19 priemonėms</c:v>
                </c:pt>
                <c:pt idx="4">
                  <c:v>Ilgalaikės išlaidos nepadengtos pajamomis</c:v>
                </c:pt>
                <c:pt idx="5">
                  <c:v>Naujos kartos Lietuva</c:v>
                </c:pt>
              </c:strCache>
            </c:strRef>
          </c:cat>
          <c:val>
            <c:numRef>
              <c:f>'1 pav.'!$E$4:$E$9</c:f>
              <c:numCache>
                <c:formatCode>General</c:formatCode>
                <c:ptCount val="6"/>
                <c:pt idx="0">
                  <c:v>1050.5</c:v>
                </c:pt>
                <c:pt idx="1">
                  <c:v>16.599999999999998</c:v>
                </c:pt>
                <c:pt idx="2">
                  <c:v>835.6</c:v>
                </c:pt>
                <c:pt idx="3">
                  <c:v>581.29999999999995</c:v>
                </c:pt>
                <c:pt idx="4">
                  <c:v>30.2</c:v>
                </c:pt>
                <c:pt idx="5">
                  <c:v>149.30000000000001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 pav.'!$G$4:$G$9</c15:f>
                <c15:dlblRangeCache>
                  <c:ptCount val="6"/>
                  <c:pt idx="0">
                    <c:v>Išlaidos COVID-19 priemonėms 1050,5 mln. Eur</c:v>
                  </c:pt>
                  <c:pt idx="1">
                    <c:v>Išlaidos vienkartinėms priemonėms 16,6 mln. Eur 0,0 proc. BVP</c:v>
                  </c:pt>
                  <c:pt idx="2">
                    <c:v>Ilgalaikės išlaidos nepadengtos pajamomis 835,6 mln. Eur</c:v>
                  </c:pt>
                  <c:pt idx="3">
                    <c:v>Išlaidos COVID-19 priemonėms 581,3 mln. Eur</c:v>
                  </c:pt>
                  <c:pt idx="4">
                    <c:v>Ilgalaikės išlaidos nepadengtos pajamomis 30,2 mln. Eur</c:v>
                  </c:pt>
                  <c:pt idx="5">
                    <c:v>Išlaidos "Naujos kartos Lietuva" planui 149,3 mln. Eur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6EDB-406D-9473-BDE4B343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cust"/>
        <c:custSplit>
          <c:secondPiePt val="3"/>
          <c:secondPiePt val="4"/>
          <c:secondPiePt val="5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89212227025968E-2"/>
          <c:y val="8.6546954091097875E-2"/>
          <c:w val="0.80459222365161687"/>
          <c:h val="0.66119635731785564"/>
        </c:manualLayout>
      </c:layout>
      <c:areaChart>
        <c:grouping val="stacked"/>
        <c:varyColors val="0"/>
        <c:ser>
          <c:idx val="7"/>
          <c:order val="0"/>
          <c:tx>
            <c:strRef>
              <c:f>'2 pav.'!$D$10</c:f>
              <c:strCache>
                <c:ptCount val="1"/>
                <c:pt idx="0">
                  <c:v>Valdžios sektoriaus išlaidos neto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'2 pav.'!$E$10:$P$10</c:f>
              <c:numCache>
                <c:formatCode>0.0;\ \–0.0</c:formatCode>
                <c:ptCount val="12"/>
                <c:pt idx="0">
                  <c:v>37.613870081477707</c:v>
                </c:pt>
                <c:pt idx="1">
                  <c:v>38.030506812608003</c:v>
                </c:pt>
                <c:pt idx="2">
                  <c:v>31.745671868192275</c:v>
                </c:pt>
                <c:pt idx="3">
                  <c:v>31.440222134661074</c:v>
                </c:pt>
                <c:pt idx="4">
                  <c:v>30.92253732564058</c:v>
                </c:pt>
                <c:pt idx="5">
                  <c:v>31.388358528692734</c:v>
                </c:pt>
                <c:pt idx="6">
                  <c:v>31.526211080794759</c:v>
                </c:pt>
                <c:pt idx="7">
                  <c:v>30.1402652538893</c:v>
                </c:pt>
                <c:pt idx="8">
                  <c:v>29.733051367608169</c:v>
                </c:pt>
                <c:pt idx="9">
                  <c:v>29.346263093211682</c:v>
                </c:pt>
                <c:pt idx="10">
                  <c:v>31.427506622206867</c:v>
                </c:pt>
                <c:pt idx="11">
                  <c:v>33.244135768002252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9-40C2-A932-6D2DF214CDC5}"/>
            </c:ext>
          </c:extLst>
        </c:ser>
        <c:ser>
          <c:idx val="0"/>
          <c:order val="1"/>
          <c:tx>
            <c:strRef>
              <c:f>'2 pav.'!$D$12</c:f>
              <c:strCache>
                <c:ptCount val="1"/>
                <c:pt idx="0">
                  <c:v>Palūkanos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'2 pav.'!$E$3:$P$3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2021P</c:v>
                </c:pt>
              </c:strCache>
            </c:strRef>
          </c:cat>
          <c:val>
            <c:numRef>
              <c:f>'2 pav.'!$E$12:$P$12</c:f>
              <c:numCache>
                <c:formatCode>0.0;\ \–0.0</c:formatCode>
                <c:ptCount val="12"/>
                <c:pt idx="0">
                  <c:v>1.8195892101677262</c:v>
                </c:pt>
                <c:pt idx="1">
                  <c:v>1.8382869477475638</c:v>
                </c:pt>
                <c:pt idx="2">
                  <c:v>1.9715535974043858</c:v>
                </c:pt>
                <c:pt idx="3">
                  <c:v>1.760299091025842</c:v>
                </c:pt>
                <c:pt idx="4">
                  <c:v>1.5931637202614448</c:v>
                </c:pt>
                <c:pt idx="5">
                  <c:v>1.523066912656611</c:v>
                </c:pt>
                <c:pt idx="6">
                  <c:v>1.3263083731251557</c:v>
                </c:pt>
                <c:pt idx="7">
                  <c:v>1.1131532324257325</c:v>
                </c:pt>
                <c:pt idx="8">
                  <c:v>0.87687481727194982</c:v>
                </c:pt>
                <c:pt idx="9">
                  <c:v>0.87033842396626837</c:v>
                </c:pt>
                <c:pt idx="10">
                  <c:v>0.6908319486937381</c:v>
                </c:pt>
                <c:pt idx="11">
                  <c:v>0.48058563358581868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9-40C2-A932-6D2DF214CDC5}"/>
            </c:ext>
          </c:extLst>
        </c:ser>
        <c:ser>
          <c:idx val="1"/>
          <c:order val="2"/>
          <c:tx>
            <c:strRef>
              <c:f>'2 pav.'!$D$13</c:f>
              <c:strCache>
                <c:ptCount val="1"/>
                <c:pt idx="0">
                  <c:v>Draudimas nuo nedarbo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'2 pav.'!$E$3:$P$3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2021P</c:v>
                </c:pt>
              </c:strCache>
            </c:strRef>
          </c:cat>
          <c:val>
            <c:numRef>
              <c:f>'2 pav.'!$E$13:$P$13</c:f>
              <c:numCache>
                <c:formatCode>0.0;\ \–0.0</c:formatCode>
                <c:ptCount val="12"/>
                <c:pt idx="0">
                  <c:v>0.40797987971471045</c:v>
                </c:pt>
                <c:pt idx="1">
                  <c:v>0.21620080930515678</c:v>
                </c:pt>
                <c:pt idx="2">
                  <c:v>0.2035393628498082</c:v>
                </c:pt>
                <c:pt idx="3">
                  <c:v>0.20665486200154734</c:v>
                </c:pt>
                <c:pt idx="4">
                  <c:v>0.17041841651837467</c:v>
                </c:pt>
                <c:pt idx="5">
                  <c:v>0.20360833763994249</c:v>
                </c:pt>
                <c:pt idx="6">
                  <c:v>0.19940577602410911</c:v>
                </c:pt>
                <c:pt idx="7">
                  <c:v>0.24377024590609866</c:v>
                </c:pt>
                <c:pt idx="8">
                  <c:v>0.39493645858200827</c:v>
                </c:pt>
                <c:pt idx="9">
                  <c:v>0.44901642948168968</c:v>
                </c:pt>
                <c:pt idx="10">
                  <c:v>0.63608941399599839</c:v>
                </c:pt>
                <c:pt idx="11">
                  <c:v>0.69999069947761117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9-40C2-A932-6D2DF214CDC5}"/>
            </c:ext>
          </c:extLst>
        </c:ser>
        <c:ser>
          <c:idx val="2"/>
          <c:order val="3"/>
          <c:tx>
            <c:strRef>
              <c:f>'2 pav.'!$D$4</c:f>
              <c:strCache>
                <c:ptCount val="1"/>
                <c:pt idx="0">
                  <c:v>ES ir kita finansinė parama</c:v>
                </c:pt>
              </c:strCache>
            </c:strRef>
          </c:tx>
          <c:spPr>
            <a:solidFill>
              <a:srgbClr val="F4A6A8"/>
            </a:solidFill>
            <a:ln w="25400">
              <a:noFill/>
            </a:ln>
            <a:effectLst/>
          </c:spPr>
          <c:cat>
            <c:strRef>
              <c:f>'2 pav.'!$E$3:$P$3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2021P</c:v>
                </c:pt>
              </c:strCache>
            </c:strRef>
          </c:cat>
          <c:val>
            <c:numRef>
              <c:f>'2 pav.'!$E$4:$P$4</c:f>
              <c:numCache>
                <c:formatCode>0.0;\ \–0.0</c:formatCode>
                <c:ptCount val="12"/>
                <c:pt idx="0">
                  <c:v>2.5413273462008008</c:v>
                </c:pt>
                <c:pt idx="1">
                  <c:v>2.4271074062502818</c:v>
                </c:pt>
                <c:pt idx="2">
                  <c:v>2.2122125257746932</c:v>
                </c:pt>
                <c:pt idx="3">
                  <c:v>2.0856248940607092</c:v>
                </c:pt>
                <c:pt idx="4">
                  <c:v>2.0122100119285133</c:v>
                </c:pt>
                <c:pt idx="5">
                  <c:v>1.9749498068050677</c:v>
                </c:pt>
                <c:pt idx="6">
                  <c:v>1.1327859675648433</c:v>
                </c:pt>
                <c:pt idx="7">
                  <c:v>0.97654603170097654</c:v>
                </c:pt>
                <c:pt idx="8">
                  <c:v>1.2682883904763786</c:v>
                </c:pt>
                <c:pt idx="9">
                  <c:v>1.5546604491831357</c:v>
                </c:pt>
                <c:pt idx="10">
                  <c:v>1.4772050513287429</c:v>
                </c:pt>
                <c:pt idx="11">
                  <c:v>1.7231215423000157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9-40C2-A932-6D2DF214CDC5}"/>
            </c:ext>
          </c:extLst>
        </c:ser>
        <c:ser>
          <c:idx val="9"/>
          <c:order val="4"/>
          <c:tx>
            <c:strRef>
              <c:f>'2 pav.'!$D$5</c:f>
              <c:strCache>
                <c:ptCount val="1"/>
                <c:pt idx="0">
                  <c:v>2017 m. pajamomis nepadengtos ilgalaikės išlaidos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'2 pav.'!$E$5:$P$5</c:f>
              <c:numCache>
                <c:formatCode>0.0;\ \–0.0</c:formatCode>
                <c:ptCount val="12"/>
                <c:pt idx="7">
                  <c:v>0.69</c:v>
                </c:pt>
                <c:pt idx="8">
                  <c:v>0.69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A9-40C2-A932-6D2DF214CDC5}"/>
            </c:ext>
          </c:extLst>
        </c:ser>
        <c:ser>
          <c:idx val="8"/>
          <c:order val="5"/>
          <c:tx>
            <c:strRef>
              <c:f>'2 pav.'!$D$6</c:f>
              <c:strCache>
                <c:ptCount val="1"/>
                <c:pt idx="0">
                  <c:v>2018  m. pajamomis nepadengtos ilgalaikės išlaidos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'2 pav.'!$E$6:$P$6</c:f>
              <c:numCache>
                <c:formatCode>0.0;\ \–0.0</c:formatCode>
                <c:ptCount val="12"/>
                <c:pt idx="8">
                  <c:v>0.87577570118111026</c:v>
                </c:pt>
                <c:pt idx="9">
                  <c:v>0.87577570118111026</c:v>
                </c:pt>
                <c:pt idx="10">
                  <c:v>0.87577570118111026</c:v>
                </c:pt>
                <c:pt idx="11">
                  <c:v>0.87577570118111026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A9-40C2-A932-6D2DF214CDC5}"/>
            </c:ext>
          </c:extLst>
        </c:ser>
        <c:ser>
          <c:idx val="5"/>
          <c:order val="6"/>
          <c:tx>
            <c:strRef>
              <c:f>'2 pav.'!$D$7</c:f>
              <c:strCache>
                <c:ptCount val="1"/>
                <c:pt idx="0">
                  <c:v>2019  m. pajamomis nepadengtos ilgalaikės išlaidos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val>
            <c:numRef>
              <c:f>'2 pav.'!$E$7:$P$7</c:f>
              <c:numCache>
                <c:formatCode>0.0;\ \–0.0</c:formatCode>
                <c:ptCount val="12"/>
                <c:pt idx="9">
                  <c:v>0.83591826030658534</c:v>
                </c:pt>
                <c:pt idx="10">
                  <c:v>0.83591826030658534</c:v>
                </c:pt>
                <c:pt idx="11">
                  <c:v>0.83591826030658534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A9-40C2-A932-6D2DF214CDC5}"/>
            </c:ext>
          </c:extLst>
        </c:ser>
        <c:ser>
          <c:idx val="4"/>
          <c:order val="7"/>
          <c:tx>
            <c:strRef>
              <c:f>'2 pav.'!$D$8</c:f>
              <c:strCache>
                <c:ptCount val="1"/>
                <c:pt idx="0">
                  <c:v>2020  m. pajamomis nepadengtos ilgalaikės išlaidos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val>
            <c:numRef>
              <c:f>'2 pav.'!$E$8:$P$8</c:f>
              <c:numCache>
                <c:formatCode>0.0;\ \–0.0</c:formatCode>
                <c:ptCount val="12"/>
                <c:pt idx="10">
                  <c:v>1.2775471748242888</c:v>
                </c:pt>
                <c:pt idx="11">
                  <c:v>1.2775471748242888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A9-40C2-A932-6D2DF214CDC5}"/>
            </c:ext>
          </c:extLst>
        </c:ser>
        <c:ser>
          <c:idx val="3"/>
          <c:order val="8"/>
          <c:tx>
            <c:strRef>
              <c:f>'2 pav.'!$D$9</c:f>
              <c:strCache>
                <c:ptCount val="1"/>
                <c:pt idx="0">
                  <c:v>2021  m. pajamomis nepadengtos ilgalaikės išlaidos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'2 pav.'!$E$3:$P$3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2021P</c:v>
                </c:pt>
              </c:strCache>
            </c:strRef>
          </c:cat>
          <c:val>
            <c:numRef>
              <c:f>'2 pav.'!$E$9:$P$9</c:f>
              <c:numCache>
                <c:formatCode>0.0;\ \–0.0</c:formatCode>
                <c:ptCount val="12"/>
                <c:pt idx="11">
                  <c:v>1.6643348865528422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9-40C2-A932-6D2DF214CDC5}"/>
            </c:ext>
          </c:extLst>
        </c:ser>
        <c:ser>
          <c:idx val="6"/>
          <c:order val="9"/>
          <c:tx>
            <c:strRef>
              <c:f>'2 pav.'!$D$11</c:f>
              <c:strCache>
                <c:ptCount val="1"/>
                <c:pt idx="0">
                  <c:v>COVID-19 priemonės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val>
            <c:numRef>
              <c:f>'2 pav.'!$E$11:$P$11</c:f>
              <c:numCache>
                <c:formatCode>0.0;\ \–0.0</c:formatCode>
                <c:ptCount val="12"/>
                <c:pt idx="10">
                  <c:v>5.442706576986982</c:v>
                </c:pt>
                <c:pt idx="11">
                  <c:v>3.3145884438657549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A9-40C2-A932-6D2DF214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296319"/>
        <c:axId val="1011258895"/>
      </c:areaChart>
      <c:lineChart>
        <c:grouping val="standard"/>
        <c:varyColors val="0"/>
        <c:ser>
          <c:idx val="10"/>
          <c:order val="10"/>
          <c:tx>
            <c:strRef>
              <c:f>'2 pav.'!$D$14</c:f>
              <c:strCache>
                <c:ptCount val="1"/>
              </c:strCache>
            </c:strRef>
          </c:tx>
          <c:spPr>
            <a:ln w="28575" cap="rnd">
              <a:solidFill>
                <a:srgbClr val="D41A1F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'2 pav.'!$E$14:$P$14</c:f>
              <c:numCache>
                <c:formatCode>0.0;\ \–0.0</c:formatCode>
                <c:ptCount val="12"/>
                <c:pt idx="6">
                  <c:v>34.184711197508868</c:v>
                </c:pt>
                <c:pt idx="7">
                  <c:v>32.47373476392211</c:v>
                </c:pt>
                <c:pt idx="8">
                  <c:v>32.273151033938511</c:v>
                </c:pt>
                <c:pt idx="9">
                  <c:v>32.220278395842776</c:v>
                </c:pt>
                <c:pt idx="10">
                  <c:v>34.231633036225347</c:v>
                </c:pt>
                <c:pt idx="11">
                  <c:v>36.147833643365693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A9-40C2-A932-6D2DF214C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6319"/>
        <c:axId val="1011258895"/>
      </c:lineChart>
      <c:catAx>
        <c:axId val="84529631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011258895"/>
        <c:crosses val="autoZero"/>
        <c:auto val="1"/>
        <c:lblAlgn val="ctr"/>
        <c:lblOffset val="100"/>
        <c:noMultiLvlLbl val="0"/>
      </c:catAx>
      <c:valAx>
        <c:axId val="1011258895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proc. BVP</a:t>
                </a:r>
                <a:endParaRPr lang="lt-LT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8316797297867112E-2"/>
              <c:y val="1.746595269822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4529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0"/>
        <c:delete val="1"/>
      </c:legendEntry>
      <c:layout>
        <c:manualLayout>
          <c:xMode val="edge"/>
          <c:yMode val="edge"/>
          <c:x val="0"/>
          <c:y val="0.83015310823765032"/>
          <c:w val="1"/>
          <c:h val="0.16984689176234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559091969978016E-2"/>
          <c:y val="0.12623575033294501"/>
          <c:w val="0.90144090803002197"/>
          <c:h val="0.666919797529004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 pav.'!$D$5</c:f>
              <c:strCache>
                <c:ptCount val="1"/>
                <c:pt idx="0">
                  <c:v>Intervencijos į finansų institucijas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  <a:effectLst/>
          </c:spPr>
          <c:invertIfNegative val="0"/>
          <c:val>
            <c:numRef>
              <c:f>'3 pav.'!$E$5:$O$5</c:f>
              <c:numCache>
                <c:formatCode>0.0;\–0.0</c:formatCode>
                <c:ptCount val="11"/>
                <c:pt idx="0">
                  <c:v>0</c:v>
                </c:pt>
                <c:pt idx="1">
                  <c:v>-2.8377377287880141</c:v>
                </c:pt>
                <c:pt idx="2">
                  <c:v>-0.12391425373089655</c:v>
                </c:pt>
                <c:pt idx="3">
                  <c:v>-0.49915095820431221</c:v>
                </c:pt>
                <c:pt idx="4">
                  <c:v>1.2998444560472153</c:v>
                </c:pt>
                <c:pt idx="5">
                  <c:v>0.56839207726726237</c:v>
                </c:pt>
                <c:pt idx="6">
                  <c:v>0.23630814170260145</c:v>
                </c:pt>
                <c:pt idx="7">
                  <c:v>0.1144849478312908</c:v>
                </c:pt>
                <c:pt idx="8">
                  <c:v>7.0563253031911743E-2</c:v>
                </c:pt>
                <c:pt idx="9">
                  <c:v>7.7445368234286577E-2</c:v>
                </c:pt>
                <c:pt idx="10">
                  <c:v>2.7018354905098546E-2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6-4539-9545-0C1D89CF1429}"/>
            </c:ext>
          </c:extLst>
        </c:ser>
        <c:ser>
          <c:idx val="1"/>
          <c:order val="1"/>
          <c:tx>
            <c:strRef>
              <c:f>'3 pav.'!$D$6</c:f>
              <c:strCache>
                <c:ptCount val="1"/>
                <c:pt idx="0">
                  <c:v>GPĮ statistinė korekcija</c:v>
                </c:pt>
              </c:strCache>
            </c:strRef>
          </c:tx>
          <c:spPr>
            <a:solidFill>
              <a:srgbClr val="00244D"/>
            </a:solidFill>
            <a:ln>
              <a:solidFill>
                <a:srgbClr val="00244D"/>
              </a:solidFill>
            </a:ln>
            <a:effectLst/>
          </c:spPr>
          <c:invertIfNegative val="0"/>
          <c:val>
            <c:numRef>
              <c:f>'3 pav.'!$E$6:$O$6</c:f>
              <c:numCache>
                <c:formatCode>0.0;\–0.0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2.6776844455988245E-2</c:v>
                </c:pt>
                <c:pt idx="6">
                  <c:v>0.17742395840565287</c:v>
                </c:pt>
                <c:pt idx="7">
                  <c:v>0.27438541215763912</c:v>
                </c:pt>
                <c:pt idx="8">
                  <c:v>0.42689668968215772</c:v>
                </c:pt>
                <c:pt idx="9">
                  <c:v>0.5353790110759169</c:v>
                </c:pt>
                <c:pt idx="10">
                  <c:v>1.4606670386288913E-2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6-4539-9545-0C1D89CF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60920"/>
        <c:axId val="582558176"/>
      </c:barChart>
      <c:lineChart>
        <c:grouping val="standard"/>
        <c:varyColors val="0"/>
        <c:ser>
          <c:idx val="2"/>
          <c:order val="2"/>
          <c:tx>
            <c:strRef>
              <c:f>'3 pav.'!$D$4</c:f>
              <c:strCache>
                <c:ptCount val="1"/>
                <c:pt idx="0">
                  <c:v>VS balansas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'3 pav.'!$E$3:$P$3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2021P</c:v>
                </c:pt>
              </c:strCache>
            </c:strRef>
          </c:cat>
          <c:val>
            <c:numRef>
              <c:f>'3 pav.'!$E$4:$P$4</c:f>
              <c:numCache>
                <c:formatCode>0.0;\–0.0</c:formatCode>
                <c:ptCount val="12"/>
                <c:pt idx="0">
                  <c:v>-6.9</c:v>
                </c:pt>
                <c:pt idx="1">
                  <c:v>-9</c:v>
                </c:pt>
                <c:pt idx="2">
                  <c:v>-3.1</c:v>
                </c:pt>
                <c:pt idx="3">
                  <c:v>-2.6</c:v>
                </c:pt>
                <c:pt idx="4">
                  <c:v>-0.6</c:v>
                </c:pt>
                <c:pt idx="5">
                  <c:v>-0.3</c:v>
                </c:pt>
                <c:pt idx="6">
                  <c:v>0.2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-7.4</c:v>
                </c:pt>
                <c:pt idx="11" formatCode="0.0;\ \–0.0">
                  <c:v>-8.2979120283111669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6-4539-9545-0C1D89CF1429}"/>
            </c:ext>
          </c:extLst>
        </c:ser>
        <c:ser>
          <c:idx val="3"/>
          <c:order val="3"/>
          <c:tx>
            <c:strRef>
              <c:f>'3 pav.'!$D$7</c:f>
              <c:strCache>
                <c:ptCount val="1"/>
                <c:pt idx="0">
                  <c:v>Struktūrinis VS balansas</c:v>
                </c:pt>
              </c:strCache>
            </c:strRef>
          </c:tx>
          <c:spPr>
            <a:ln w="28575" cap="rnd">
              <a:solidFill>
                <a:srgbClr val="666261"/>
              </a:solidFill>
              <a:round/>
            </a:ln>
            <a:effectLst/>
          </c:spPr>
          <c:marker>
            <c:symbol val="none"/>
          </c:marker>
          <c:cat>
            <c:strRef>
              <c:f>'3 pav.'!$E$3:$P$3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2021P</c:v>
                </c:pt>
              </c:strCache>
            </c:strRef>
          </c:cat>
          <c:val>
            <c:numRef>
              <c:f>'3 pav.'!$E$7:$P$7</c:f>
              <c:numCache>
                <c:formatCode>0.0;\ \–0.0</c:formatCode>
                <c:ptCount val="12"/>
                <c:pt idx="0">
                  <c:v>-3.8815602270391323</c:v>
                </c:pt>
                <c:pt idx="1">
                  <c:v>-3.3471664410268218</c:v>
                </c:pt>
                <c:pt idx="2">
                  <c:v>-2.4552809232443433</c:v>
                </c:pt>
                <c:pt idx="3">
                  <c:v>-1.112348126659247</c:v>
                </c:pt>
                <c:pt idx="4">
                  <c:v>-0.8699051523678496</c:v>
                </c:pt>
                <c:pt idx="5">
                  <c:v>-0.40802719996395986</c:v>
                </c:pt>
                <c:pt idx="6">
                  <c:v>0.11372614720145593</c:v>
                </c:pt>
                <c:pt idx="7">
                  <c:v>-0.13062475168282753</c:v>
                </c:pt>
                <c:pt idx="8">
                  <c:v>-0.33660684835574184</c:v>
                </c:pt>
                <c:pt idx="9">
                  <c:v>-1.0686694663940122</c:v>
                </c:pt>
                <c:pt idx="10">
                  <c:v>-7.1997521197544332</c:v>
                </c:pt>
                <c:pt idx="11">
                  <c:v>-7.9218744991706886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8-4D8D-8656-DEA63F565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60920"/>
        <c:axId val="582558176"/>
      </c:lineChart>
      <c:catAx>
        <c:axId val="5825609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58176"/>
        <c:crosses val="autoZero"/>
        <c:auto val="1"/>
        <c:lblAlgn val="ctr"/>
        <c:lblOffset val="100"/>
        <c:noMultiLvlLbl val="0"/>
      </c:catAx>
      <c:valAx>
        <c:axId val="5825581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2.9498074969136572E-2"/>
              <c:y val="6.165168519449800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6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749143506594387E-2"/>
          <c:y val="0.87317512022663002"/>
          <c:w val="0.96092938733125632"/>
          <c:h val="0.126824879773369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2</xdr:col>
      <xdr:colOff>68580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65532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10</xdr:row>
      <xdr:rowOff>52386</xdr:rowOff>
    </xdr:from>
    <xdr:to>
      <xdr:col>7</xdr:col>
      <xdr:colOff>438150</xdr:colOff>
      <xdr:row>36</xdr:row>
      <xdr:rowOff>9525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50801</xdr:colOff>
      <xdr:row>4</xdr:row>
      <xdr:rowOff>91441</xdr:rowOff>
    </xdr:from>
    <xdr:to>
      <xdr:col>1</xdr:col>
      <xdr:colOff>9307287</xdr:colOff>
      <xdr:row>28</xdr:row>
      <xdr:rowOff>21771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F56C1702-14B2-4756-B138-185C5AB16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0.18741</cdr:x>
      <cdr:y>0.00059</cdr:y>
    </cdr:from>
    <cdr:to>
      <cdr:x>0.85177</cdr:x>
      <cdr:y>0.79566</cdr:y>
    </cdr:to>
    <cdr:grpSp>
      <cdr:nvGrpSpPr>
        <cdr:cNvPr id="8" name="Grupė 7">
          <a:extLst xmlns:a="http://schemas.openxmlformats.org/drawingml/2006/main">
            <a:ext uri="{FF2B5EF4-FFF2-40B4-BE49-F238E27FC236}">
              <a16:creationId xmlns:a16="http://schemas.microsoft.com/office/drawing/2014/main" id="{2F7B8138-8EB6-48DF-A024-BED1CB0E6B4D}"/>
            </a:ext>
          </a:extLst>
        </cdr:cNvPr>
        <cdr:cNvGrpSpPr/>
      </cdr:nvGrpSpPr>
      <cdr:grpSpPr>
        <a:xfrm xmlns:a="http://schemas.openxmlformats.org/drawingml/2006/main">
          <a:off x="1734758" y="2441"/>
          <a:ext cx="6149639" cy="3288862"/>
          <a:chOff x="1734758" y="2441"/>
          <a:chExt cx="6149639" cy="3288862"/>
        </a:xfrm>
      </cdr:grpSpPr>
      <cdr:grpSp>
        <cdr:nvGrpSpPr>
          <cdr:cNvPr id="12" name="Grupė 11">
            <a:extLst xmlns:a="http://schemas.openxmlformats.org/drawingml/2006/main">
              <a:ext uri="{FF2B5EF4-FFF2-40B4-BE49-F238E27FC236}">
                <a16:creationId xmlns:a16="http://schemas.microsoft.com/office/drawing/2014/main" id="{72AA3BB2-9E59-4438-923A-6A4466290A05}"/>
              </a:ext>
            </a:extLst>
          </cdr:cNvPr>
          <cdr:cNvGrpSpPr/>
        </cdr:nvGrpSpPr>
        <cdr:grpSpPr>
          <a:xfrm xmlns:a="http://schemas.openxmlformats.org/drawingml/2006/main">
            <a:off x="1734758" y="2441"/>
            <a:ext cx="6149639" cy="3288862"/>
            <a:chOff x="2015000" y="2849"/>
            <a:chExt cx="7143097" cy="3871353"/>
          </a:xfrm>
        </cdr:grpSpPr>
        <cdr:sp macro="" textlink="">
          <cdr:nvSpPr>
            <cdr:cNvPr id="3" name="TextBox 8">
              <a:extLst xmlns:a="http://schemas.openxmlformats.org/drawingml/2006/main">
                <a:ext uri="{FF2B5EF4-FFF2-40B4-BE49-F238E27FC236}">
                  <a16:creationId xmlns:a16="http://schemas.microsoft.com/office/drawing/2014/main" id="{BF114504-5C1D-41C2-81D0-BE39C3493CE1}"/>
                </a:ext>
              </a:extLst>
            </cdr:cNvPr>
            <cdr:cNvSpPr txBox="1"/>
          </cdr:nvSpPr>
          <cdr:spPr>
            <a:xfrm xmlns:a="http://schemas.openxmlformats.org/drawingml/2006/main">
              <a:off x="3238007" y="1596702"/>
              <a:ext cx="1474935" cy="50980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sz="110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1,6 proc. BVP</a:t>
              </a:r>
              <a:endParaRPr lang="lt-LT" sz="1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cdr:txBody>
        </cdr:sp>
        <cdr:sp macro="" textlink="">
          <cdr:nvSpPr>
            <cdr:cNvPr id="4" name="TextBox 8">
              <a:extLst xmlns:a="http://schemas.openxmlformats.org/drawingml/2006/main">
                <a:ext uri="{FF2B5EF4-FFF2-40B4-BE49-F238E27FC236}">
                  <a16:creationId xmlns:a16="http://schemas.microsoft.com/office/drawing/2014/main" id="{E8AB5E59-4AAD-48B3-A63A-E41B9C1D6C13}"/>
                </a:ext>
              </a:extLst>
            </cdr:cNvPr>
            <cdr:cNvSpPr txBox="1"/>
          </cdr:nvSpPr>
          <cdr:spPr>
            <a:xfrm xmlns:a="http://schemas.openxmlformats.org/drawingml/2006/main">
              <a:off x="2988427" y="3191991"/>
              <a:ext cx="1402252" cy="509803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rtlCol="0" anchor="t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sz="110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2,1 proc. BVP</a:t>
              </a:r>
              <a:endParaRPr lang="lt-LT" sz="1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cdr:txBody>
        </cdr:sp>
        <cdr:grpSp>
          <cdr:nvGrpSpPr>
            <cdr:cNvPr id="11" name="Grupė 10">
              <a:extLst xmlns:a="http://schemas.openxmlformats.org/drawingml/2006/main">
                <a:ext uri="{FF2B5EF4-FFF2-40B4-BE49-F238E27FC236}">
                  <a16:creationId xmlns:a16="http://schemas.microsoft.com/office/drawing/2014/main" id="{F5DE545D-E790-4DF5-86C2-0C8B204ED9E4}"/>
                </a:ext>
              </a:extLst>
            </cdr:cNvPr>
            <cdr:cNvGrpSpPr/>
          </cdr:nvGrpSpPr>
          <cdr:grpSpPr>
            <a:xfrm xmlns:a="http://schemas.openxmlformats.org/drawingml/2006/main">
              <a:off x="2015000" y="2849"/>
              <a:ext cx="7143097" cy="3871353"/>
              <a:chOff x="2015000" y="2849"/>
              <a:chExt cx="7143097" cy="3871353"/>
            </a:xfrm>
          </cdr:grpSpPr>
          <cdr:sp macro="" textlink="">
            <cdr:nvSpPr>
              <cdr:cNvPr id="2" name="TextBox 8">
                <a:extLst xmlns:a="http://schemas.openxmlformats.org/drawingml/2006/main">
                  <a:ext uri="{FF2B5EF4-FFF2-40B4-BE49-F238E27FC236}">
                    <a16:creationId xmlns:a16="http://schemas.microsoft.com/office/drawing/2014/main" id="{8BD8A601-DBD8-470A-A892-AD2D79DC9342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5731492" y="154740"/>
                <a:ext cx="3426605" cy="715916"/>
              </a:xfrm>
              <a:prstGeom xmlns:a="http://schemas.openxmlformats.org/drawingml/2006/main" prst="rect">
                <a:avLst/>
              </a:prstGeom>
              <a:noFill xmlns:a="http://schemas.openxmlformats.org/drawingml/2006/main"/>
              <a:ln xmlns:a="http://schemas.openxmlformats.org/drawingml/2006/main" w="9525" cmpd="sng">
                <a:noFill/>
              </a:ln>
            </cdr:spPr>
            <cdr:style>
              <a:lnRef xmlns:a="http://schemas.openxmlformats.org/drawingml/2006/main" idx="0">
                <a:scrgbClr r="0" g="0" b="0"/>
              </a:lnRef>
              <a:fillRef xmlns:a="http://schemas.openxmlformats.org/drawingml/2006/main" idx="0">
                <a:scrgbClr r="0" g="0" b="0"/>
              </a:fillRef>
              <a:effectRef xmlns:a="http://schemas.openxmlformats.org/drawingml/2006/main" idx="0">
                <a:scrgbClr r="0" g="0" b="0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 wrap="square" rtlCol="0" anchor="t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ctr"/>
                <a:r>
                  <a:rPr lang="lt-LT" sz="1200">
                    <a:latin typeface="Arial" panose="020B0604020202020204" pitchFamily="34" charset="0"/>
                    <a:cs typeface="Arial" panose="020B0604020202020204" pitchFamily="34" charset="0"/>
                  </a:rPr>
                  <a:t>Papildomos</a:t>
                </a:r>
                <a:r>
                  <a:rPr lang="lt-LT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išlaidų priemonės, numatytos 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2021 m. biud</a:t>
                </a:r>
                <a:r>
                  <a:rPr lang="lt-LT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žeto pakeitimo projekte </a:t>
                </a:r>
                <a:r>
                  <a:rPr lang="lt-LT" sz="12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(2021 m. gegužės mėn.)</a:t>
                </a:r>
                <a:endParaRPr lang="lt-LT" sz="12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dr:txBody>
          </cdr:sp>
          <cdr:sp macro="" textlink="">
            <cdr:nvSpPr>
              <cdr:cNvPr id="5" name="TextBox 8">
                <a:extLst xmlns:a="http://schemas.openxmlformats.org/drawingml/2006/main">
                  <a:ext uri="{FF2B5EF4-FFF2-40B4-BE49-F238E27FC236}">
                    <a16:creationId xmlns:a16="http://schemas.microsoft.com/office/drawing/2014/main" id="{794FCD7C-8CA1-44E1-90D6-5480C13B2C10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6634775" y="2042116"/>
                <a:ext cx="1298928" cy="509803"/>
              </a:xfrm>
              <a:prstGeom xmlns:a="http://schemas.openxmlformats.org/drawingml/2006/main" prst="rect">
                <a:avLst/>
              </a:prstGeom>
              <a:noFill xmlns:a="http://schemas.openxmlformats.org/drawingml/2006/main"/>
              <a:ln xmlns:a="http://schemas.openxmlformats.org/drawingml/2006/main" w="9525" cmpd="sng">
                <a:noFill/>
              </a:ln>
            </cdr:spPr>
            <cdr:style>
              <a:lnRef xmlns:a="http://schemas.openxmlformats.org/drawingml/2006/main" idx="0">
                <a:scrgbClr r="0" g="0" b="0"/>
              </a:lnRef>
              <a:fillRef xmlns:a="http://schemas.openxmlformats.org/drawingml/2006/main" idx="0">
                <a:scrgbClr r="0" g="0" b="0"/>
              </a:fillRef>
              <a:effectRef xmlns:a="http://schemas.openxmlformats.org/drawingml/2006/main" idx="0">
                <a:scrgbClr r="0" g="0" b="0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 wrap="square" rtlCol="0" anchor="t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1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1,1 proc. BVP</a:t>
                </a:r>
                <a:endParaRPr lang="lt-LT" sz="110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dr:txBody>
          </cdr:sp>
          <cdr:sp macro="" textlink="">
            <cdr:nvSpPr>
              <cdr:cNvPr id="6" name="TextBox 8">
                <a:extLst xmlns:a="http://schemas.openxmlformats.org/drawingml/2006/main">
                  <a:ext uri="{FF2B5EF4-FFF2-40B4-BE49-F238E27FC236}">
                    <a16:creationId xmlns:a16="http://schemas.microsoft.com/office/drawing/2014/main" id="{8D92E841-3D95-4CEC-A809-7E716FAEAE7F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6663523" y="3510911"/>
                <a:ext cx="1354644" cy="363291"/>
              </a:xfrm>
              <a:prstGeom xmlns:a="http://schemas.openxmlformats.org/drawingml/2006/main" prst="rect">
                <a:avLst/>
              </a:prstGeom>
              <a:noFill xmlns:a="http://schemas.openxmlformats.org/drawingml/2006/main"/>
              <a:ln xmlns:a="http://schemas.openxmlformats.org/drawingml/2006/main" w="9525" cmpd="sng">
                <a:noFill/>
              </a:ln>
            </cdr:spPr>
            <cdr:style>
              <a:lnRef xmlns:a="http://schemas.openxmlformats.org/drawingml/2006/main" idx="0">
                <a:scrgbClr r="0" g="0" b="0"/>
              </a:lnRef>
              <a:fillRef xmlns:a="http://schemas.openxmlformats.org/drawingml/2006/main" idx="0">
                <a:scrgbClr r="0" g="0" b="0"/>
              </a:fillRef>
              <a:effectRef xmlns:a="http://schemas.openxmlformats.org/drawingml/2006/main" idx="0">
                <a:scrgbClr r="0" g="0" b="0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 wrap="square" rtlCol="0" anchor="t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1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0,3 proc. BVP</a:t>
                </a:r>
                <a:endParaRPr lang="lt-LT" sz="110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dr:txBody>
          </cdr:sp>
          <cdr:cxnSp macro="">
            <cdr:nvCxnSpPr>
              <cdr:cNvPr id="7" name="Jungtis: alkūninė 6">
                <a:extLst xmlns:a="http://schemas.openxmlformats.org/drawingml/2006/main">
                  <a:ext uri="{FF2B5EF4-FFF2-40B4-BE49-F238E27FC236}">
                    <a16:creationId xmlns:a16="http://schemas.microsoft.com/office/drawing/2014/main" id="{8D8E532A-1ED8-4846-8D57-C42A4966FB37}"/>
                  </a:ext>
                </a:extLst>
              </cdr:cNvPr>
              <cdr:cNvCxnSpPr/>
            </cdr:nvCxnSpPr>
            <cdr:spPr>
              <a:xfrm xmlns:a="http://schemas.openxmlformats.org/drawingml/2006/main" rot="10800000" flipV="1">
                <a:off x="7843883" y="2794033"/>
                <a:ext cx="875305" cy="590047"/>
              </a:xfrm>
              <a:prstGeom xmlns:a="http://schemas.openxmlformats.org/drawingml/2006/main" prst="bentConnector3">
                <a:avLst>
                  <a:gd name="adj1" fmla="val 39362"/>
                </a:avLst>
              </a:prstGeom>
              <a:ln xmlns:a="http://schemas.openxmlformats.org/drawingml/2006/main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9" name="Dešinysis riestinis skliaustas 8">
                <a:extLst xmlns:a="http://schemas.openxmlformats.org/drawingml/2006/main">
                  <a:ext uri="{FF2B5EF4-FFF2-40B4-BE49-F238E27FC236}">
                    <a16:creationId xmlns:a16="http://schemas.microsoft.com/office/drawing/2014/main" id="{B120132C-D114-4193-A7FB-A2DAE6D65608}"/>
                  </a:ext>
                </a:extLst>
              </cdr:cNvPr>
              <cdr:cNvSpPr/>
            </cdr:nvSpPr>
            <cdr:spPr>
              <a:xfrm xmlns:a="http://schemas.openxmlformats.org/drawingml/2006/main" rot="16200000">
                <a:off x="7338716" y="221731"/>
                <a:ext cx="175778" cy="1723517"/>
              </a:xfrm>
              <a:prstGeom xmlns:a="http://schemas.openxmlformats.org/drawingml/2006/main" prst="rightBrace">
                <a:avLst/>
              </a:prstGeom>
              <a:ln xmlns:a="http://schemas.openxmlformats.org/drawingml/2006/main">
                <a:solidFill>
                  <a:schemeClr val="tx1"/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lt-LT"/>
              </a:p>
            </cdr:txBody>
          </cdr:sp>
          <cdr:sp macro="" textlink="">
            <cdr:nvSpPr>
              <cdr:cNvPr id="13" name="Dešinysis riestinis skliaustas 12">
                <a:extLst xmlns:a="http://schemas.openxmlformats.org/drawingml/2006/main">
                  <a:ext uri="{FF2B5EF4-FFF2-40B4-BE49-F238E27FC236}">
                    <a16:creationId xmlns:a16="http://schemas.microsoft.com/office/drawing/2014/main" id="{09E8B4B7-99A7-487C-BCB1-6E30228F19DA}"/>
                  </a:ext>
                </a:extLst>
              </cdr:cNvPr>
              <cdr:cNvSpPr/>
            </cdr:nvSpPr>
            <cdr:spPr>
              <a:xfrm xmlns:a="http://schemas.openxmlformats.org/drawingml/2006/main" rot="16200000">
                <a:off x="3638299" y="-926722"/>
                <a:ext cx="256557" cy="3178883"/>
              </a:xfrm>
              <a:prstGeom xmlns:a="http://schemas.openxmlformats.org/drawingml/2006/main" prst="rightBrace">
                <a:avLst/>
              </a:prstGeom>
              <a:ln xmlns:a="http://schemas.openxmlformats.org/drawingml/2006/main">
                <a:solidFill>
                  <a:schemeClr val="tx1"/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  <cdr:txBody>
              <a:bodyPr xmlns:a="http://schemas.openxmlformats.org/drawingml/2006/main"/>
              <a:lstStyle xmlns:a="http://schemas.openxmlformats.org/drawingml/2006/main">
                <a:lvl1pPr marL="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endParaRPr lang="lt-LT"/>
              </a:p>
            </cdr:txBody>
          </cdr:sp>
          <cdr:sp macro="" textlink="">
            <cdr:nvSpPr>
              <cdr:cNvPr id="14" name="TextBox 8">
                <a:extLst xmlns:a="http://schemas.openxmlformats.org/drawingml/2006/main">
                  <a:ext uri="{FF2B5EF4-FFF2-40B4-BE49-F238E27FC236}">
                    <a16:creationId xmlns:a16="http://schemas.microsoft.com/office/drawing/2014/main" id="{6B9A791B-69A5-444F-AAA9-A219DAA35EAF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2020913" y="2849"/>
                <a:ext cx="3678950" cy="509803"/>
              </a:xfrm>
              <a:prstGeom xmlns:a="http://schemas.openxmlformats.org/drawingml/2006/main" prst="rect">
                <a:avLst/>
              </a:prstGeom>
              <a:noFill xmlns:a="http://schemas.openxmlformats.org/drawingml/2006/main"/>
              <a:ln xmlns:a="http://schemas.openxmlformats.org/drawingml/2006/main" w="9525" cmpd="sng">
                <a:noFill/>
              </a:ln>
            </cdr:spPr>
            <cdr:style>
              <a:lnRef xmlns:a="http://schemas.openxmlformats.org/drawingml/2006/main" idx="0">
                <a:scrgbClr r="0" g="0" b="0"/>
              </a:lnRef>
              <a:fillRef xmlns:a="http://schemas.openxmlformats.org/drawingml/2006/main" idx="0">
                <a:scrgbClr r="0" g="0" b="0"/>
              </a:fillRef>
              <a:effectRef xmlns:a="http://schemas.openxmlformats.org/drawingml/2006/main" idx="0">
                <a:scrgbClr r="0" g="0" b="0"/>
              </a:effectRef>
              <a:fontRef xmlns:a="http://schemas.openxmlformats.org/drawingml/2006/main" idx="minor">
                <a:schemeClr val="dk1"/>
              </a:fontRef>
            </cdr:style>
            <cdr:txBody>
              <a:bodyPr xmlns:a="http://schemas.openxmlformats.org/drawingml/2006/main" wrap="square" rtlCol="0" anchor="t"/>
              <a:lstStyle xmlns:a="http://schemas.openxmlformats.org/drawingml/2006/main"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ctr"/>
                <a:r>
                  <a:rPr lang="lt-LT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Išlaidų priemonės, numatytos 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2021 m. biud</a:t>
                </a:r>
                <a:r>
                  <a:rPr lang="lt-LT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žeto įstatyme </a:t>
                </a:r>
                <a:r>
                  <a:rPr lang="lt-LT" sz="12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(2020 m. gruodžio mėn.)</a:t>
                </a:r>
                <a:endParaRPr lang="lt-LT" sz="12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dr:txBody>
          </cdr:sp>
          <cdr:cxnSp macro="">
            <cdr:nvCxnSpPr>
              <cdr:cNvPr id="21" name="Jungtis: alkūninė 20">
                <a:extLst xmlns:a="http://schemas.openxmlformats.org/drawingml/2006/main">
                  <a:ext uri="{FF2B5EF4-FFF2-40B4-BE49-F238E27FC236}">
                    <a16:creationId xmlns:a16="http://schemas.microsoft.com/office/drawing/2014/main" id="{2BA0942D-BF5E-437F-BF4F-5009556FC67C}"/>
                  </a:ext>
                </a:extLst>
              </cdr:cNvPr>
              <cdr:cNvCxnSpPr/>
            </cdr:nvCxnSpPr>
            <cdr:spPr>
              <a:xfrm xmlns:a="http://schemas.openxmlformats.org/drawingml/2006/main" rot="10800000" flipV="1">
                <a:off x="2015000" y="2255520"/>
                <a:ext cx="591041" cy="231024"/>
              </a:xfrm>
              <a:prstGeom xmlns:a="http://schemas.openxmlformats.org/drawingml/2006/main" prst="bentConnector3">
                <a:avLst>
                  <a:gd name="adj1" fmla="val 50000"/>
                </a:avLst>
              </a:prstGeom>
              <a:ln xmlns:a="http://schemas.openxmlformats.org/drawingml/2006/main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1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</cdr:grpSp>
      </cdr:grpSp>
      <cdr:grpSp>
        <cdr:nvGrpSpPr>
          <cdr:cNvPr id="15" name="Grupė 14">
            <a:extLst xmlns:a="http://schemas.openxmlformats.org/drawingml/2006/main">
              <a:ext uri="{FF2B5EF4-FFF2-40B4-BE49-F238E27FC236}">
                <a16:creationId xmlns:a16="http://schemas.microsoft.com/office/drawing/2014/main" id="{45A5EBD2-111E-4327-946B-A9968C56ECCF}"/>
              </a:ext>
            </a:extLst>
          </cdr:cNvPr>
          <cdr:cNvGrpSpPr/>
        </cdr:nvGrpSpPr>
        <cdr:grpSpPr>
          <a:xfrm xmlns:a="http://schemas.openxmlformats.org/drawingml/2006/main">
            <a:off x="3647440" y="2148912"/>
            <a:ext cx="218439" cy="218908"/>
            <a:chOff x="0" y="0"/>
            <a:chExt cx="251460" cy="252283"/>
          </a:xfrm>
        </cdr:grpSpPr>
        <cdr:cxnSp macro="">
          <cdr:nvCxnSpPr>
            <cdr:cNvPr id="16" name="Tiesioji jungtis 15">
              <a:extLst xmlns:a="http://schemas.openxmlformats.org/drawingml/2006/main">
                <a:ext uri="{FF2B5EF4-FFF2-40B4-BE49-F238E27FC236}">
                  <a16:creationId xmlns:a16="http://schemas.microsoft.com/office/drawing/2014/main" id="{2FF1629D-A585-4411-923B-8E0D5CEF18E2}"/>
                </a:ext>
              </a:extLst>
            </cdr:cNvPr>
            <cdr:cNvCxnSpPr/>
          </cdr:nvCxnSpPr>
          <cdr:spPr>
            <a:xfrm xmlns:a="http://schemas.openxmlformats.org/drawingml/2006/main">
              <a:off x="137160" y="0"/>
              <a:ext cx="0" cy="252283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tx1"/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cxnSp macro="">
          <cdr:nvCxnSpPr>
            <cdr:cNvPr id="17" name="Tiesioji jungtis 16">
              <a:extLst xmlns:a="http://schemas.openxmlformats.org/drawingml/2006/main">
                <a:ext uri="{FF2B5EF4-FFF2-40B4-BE49-F238E27FC236}">
                  <a16:creationId xmlns:a16="http://schemas.microsoft.com/office/drawing/2014/main" id="{765A16E0-89EF-4D70-B58A-B5AA0A289B67}"/>
                </a:ext>
              </a:extLst>
            </cdr:cNvPr>
            <cdr:cNvCxnSpPr/>
          </cdr:nvCxnSpPr>
          <cdr:spPr>
            <a:xfrm xmlns:a="http://schemas.openxmlformats.org/drawingml/2006/main">
              <a:off x="0" y="129685"/>
              <a:ext cx="251460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tx1"/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223283</xdr:colOff>
      <xdr:row>3</xdr:row>
      <xdr:rowOff>68581</xdr:rowOff>
    </xdr:from>
    <xdr:to>
      <xdr:col>1</xdr:col>
      <xdr:colOff>7117080</xdr:colOff>
      <xdr:row>30</xdr:row>
      <xdr:rowOff>68581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A6E946DE-C3C0-4816-AC90-B6694B2D4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0.851</cdr:x>
      <cdr:y>0.19822</cdr:y>
    </cdr:from>
    <cdr:to>
      <cdr:x>0.86426</cdr:x>
      <cdr:y>0.26788</cdr:y>
    </cdr:to>
    <cdr:sp macro="" textlink="">
      <cdr:nvSpPr>
        <cdr:cNvPr id="2" name="Dešinysis riestinis skliaustas 1">
          <a:extLst xmlns:a="http://schemas.openxmlformats.org/drawingml/2006/main">
            <a:ext uri="{FF2B5EF4-FFF2-40B4-BE49-F238E27FC236}">
              <a16:creationId xmlns:a16="http://schemas.microsoft.com/office/drawing/2014/main" id="{00BFD00F-84A5-47E9-A7BE-0332355B30FE}"/>
            </a:ext>
          </a:extLst>
        </cdr:cNvPr>
        <cdr:cNvSpPr/>
      </cdr:nvSpPr>
      <cdr:spPr>
        <a:xfrm xmlns:a="http://schemas.openxmlformats.org/drawingml/2006/main">
          <a:off x="5866612" y="937958"/>
          <a:ext cx="91412" cy="329632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lt-LT" sz="1100"/>
        </a:p>
      </cdr:txBody>
    </cdr:sp>
  </cdr:relSizeAnchor>
  <cdr:relSizeAnchor xmlns:cdr="http://schemas.openxmlformats.org/drawingml/2006/chartDrawing">
    <cdr:from>
      <cdr:x>0.86625</cdr:x>
      <cdr:y>0.1672</cdr:y>
    </cdr:from>
    <cdr:to>
      <cdr:x>1</cdr:x>
      <cdr:y>0.30052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C1F12A8-C16E-42F6-8B2A-FB630D4AB013}"/>
            </a:ext>
          </a:extLst>
        </cdr:cNvPr>
        <cdr:cNvSpPr txBox="1"/>
      </cdr:nvSpPr>
      <cdr:spPr>
        <a:xfrm xmlns:a="http://schemas.openxmlformats.org/drawingml/2006/main">
          <a:off x="5971752" y="791211"/>
          <a:ext cx="922045" cy="630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Pajamomis nepadengtos ilgalaikės išlaidos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624840</xdr:colOff>
      <xdr:row>3</xdr:row>
      <xdr:rowOff>110913</xdr:rowOff>
    </xdr:from>
    <xdr:to>
      <xdr:col>1</xdr:col>
      <xdr:colOff>4953000</xdr:colOff>
      <xdr:row>21</xdr:row>
      <xdr:rowOff>121921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F62D40-BAA6-48DA-A5BC-49981B542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847F2B\Sustain-Table-stres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ites/BPSD/Bendrai%20naudojami%20dokumentai/General/11%20Isvados%20ir%20ataskaitos/I&#353;vados%202021/I&#353;vada%20d&#279;l%20biud&#382;eto%20&#303;statymo%20pakeitimo/06.%20Grafikai/2021_lentel&#279;s_ir_paveikslai0330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7">
          <cell r="D17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 1 pav."/>
      <sheetName val="2 pav."/>
      <sheetName val="1 lentelė"/>
      <sheetName val="3 pav."/>
      <sheetName val="4 pav."/>
      <sheetName val="5 pav."/>
      <sheetName val="2 lentelė"/>
      <sheetName val="6 pav."/>
      <sheetName val="7 pav."/>
      <sheetName val="8 pav."/>
      <sheetName val="3 lentelė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25 pav."/>
      <sheetName val="26 pav."/>
      <sheetName val="27 pav."/>
      <sheetName val="4 lentelė"/>
      <sheetName val="5 lentelė"/>
      <sheetName val="6 lentelė"/>
      <sheetName val="28 pav."/>
      <sheetName val="1 priedas. 1 pav."/>
      <sheetName val="1 priedas. 2 pav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B18"/>
  <sheetViews>
    <sheetView showGridLines="0" showRowColHeaders="0" tabSelected="1" zoomScaleNormal="100" workbookViewId="0"/>
  </sheetViews>
  <sheetFormatPr defaultColWidth="8.69921875" defaultRowHeight="13.8"/>
  <cols>
    <col min="1" max="1" width="6.59765625" style="1" customWidth="1"/>
    <col min="2" max="2" width="71.09765625" style="1" customWidth="1"/>
    <col min="3" max="16384" width="8.69921875" style="1"/>
  </cols>
  <sheetData>
    <row r="1" spans="2:2" ht="109.95" customHeight="1" thickBot="1">
      <c r="B1" s="20"/>
    </row>
    <row r="2" spans="2:2">
      <c r="B2" s="21"/>
    </row>
    <row r="3" spans="2:2" ht="68.400000000000006" customHeight="1">
      <c r="B3" s="202" t="s">
        <v>100</v>
      </c>
    </row>
    <row r="4" spans="2:2" ht="9.6" customHeight="1">
      <c r="B4" s="22"/>
    </row>
    <row r="5" spans="2:2">
      <c r="B5" s="179" t="s">
        <v>107</v>
      </c>
    </row>
    <row r="6" spans="2:2" ht="9.6" customHeight="1">
      <c r="B6" s="23"/>
    </row>
    <row r="7" spans="2:2" ht="18" customHeight="1">
      <c r="B7" s="178" t="s">
        <v>20</v>
      </c>
    </row>
    <row r="8" spans="2:2" s="24" customFormat="1" ht="10.5" customHeight="1">
      <c r="B8" s="25"/>
    </row>
    <row r="9" spans="2:2" s="24" customFormat="1" ht="14.25" customHeight="1">
      <c r="B9" s="180" t="str">
        <f>+'1 pav.'!B3</f>
        <v>1 pav.  2021 m. numatytos diskrecinės išlaidų priemonės iš viso</v>
      </c>
    </row>
    <row r="10" spans="2:2" ht="14.25" customHeight="1">
      <c r="B10" s="181" t="str">
        <f>+'2 pav.'!B3</f>
        <v>2 pav.  Valdžios sektoriaus išlaidų sandara</v>
      </c>
    </row>
    <row r="11" spans="2:2" ht="14.25" customHeight="1">
      <c r="B11" s="181" t="str">
        <f>+'3 pav.'!B3</f>
        <v>3 pav.  Statistiniai veiksniai, turintys įtakos valdžios sektoriaus balansui pagal ESS‘2010</v>
      </c>
    </row>
    <row r="12" spans="2:2" ht="9.75" customHeight="1">
      <c r="B12" s="19"/>
    </row>
    <row r="13" spans="2:2" ht="18" customHeight="1">
      <c r="B13" s="178" t="s">
        <v>101</v>
      </c>
    </row>
    <row r="14" spans="2:2" ht="9.75" customHeight="1">
      <c r="B14" s="26"/>
    </row>
    <row r="15" spans="2:2" ht="14.25" customHeight="1">
      <c r="B15" s="181" t="str">
        <f>+Švieslentė!B3</f>
        <v>Lietuvos fiskalinių rizikų švieslentė</v>
      </c>
    </row>
    <row r="16" spans="2:2" ht="14.25" customHeight="1">
      <c r="B16" s="181" t="str">
        <f>+'Temperatūros diagrama'!B3:BD3</f>
        <v>Lietuvos ekonomikos temperatūros diagrama</v>
      </c>
    </row>
    <row r="17" spans="2:2" ht="9.75" customHeight="1" thickBot="1">
      <c r="B17" s="27"/>
    </row>
    <row r="18" spans="2:2" ht="27.6">
      <c r="B18" s="28" t="s">
        <v>2</v>
      </c>
    </row>
  </sheetData>
  <hyperlinks>
    <hyperlink ref="B9" location="'1 pav.'!A1" display="'1 pav.'!A1" xr:uid="{D9DC376C-C7E4-434D-BB31-AA635C8E1265}"/>
    <hyperlink ref="B10" location="'2 pav.'!A1" display="'2 pav.'!A1" xr:uid="{CFB0C4CA-4DA3-4B29-A47F-34643AA4126F}"/>
    <hyperlink ref="B11" location="'3 pav.'!A1" display="'3 pav.'!A1" xr:uid="{42E9D792-B94B-46FD-8936-58BEF739EAFA}"/>
    <hyperlink ref="B15" location="Švieslentė!A1" display="Švieslentė!A1" xr:uid="{8E19DC07-140A-441A-A545-EBFF7A1C7FD4}"/>
    <hyperlink ref="B16" location="'Temperatūros diagrama'!A1" display="'Temperatūros diagrama'!A1" xr:uid="{15F2911A-6575-49DD-9542-80A54518D56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showGridLines="0" topLeftCell="A8" zoomScaleNormal="100" workbookViewId="0">
      <selection activeCell="L1" sqref="A1:L36"/>
    </sheetView>
  </sheetViews>
  <sheetFormatPr defaultColWidth="9" defaultRowHeight="13.2"/>
  <cols>
    <col min="1" max="1" width="37.5" style="4" customWidth="1"/>
    <col min="2" max="4" width="9" style="4"/>
    <col min="5" max="5" width="8.5" style="4" customWidth="1"/>
    <col min="6" max="6" width="9" style="4" customWidth="1"/>
    <col min="7" max="7" width="8.69921875" style="4" customWidth="1"/>
    <col min="8" max="8" width="9.19921875" style="4" customWidth="1"/>
    <col min="9" max="9" width="8.8984375" style="4" customWidth="1"/>
    <col min="10" max="10" width="9.69921875" style="4" customWidth="1"/>
    <col min="11" max="16384" width="9" style="4"/>
  </cols>
  <sheetData>
    <row r="1" spans="1:11" s="3" customFormat="1" ht="26.4">
      <c r="A1" s="14"/>
      <c r="B1" s="5" t="s">
        <v>1</v>
      </c>
      <c r="C1" s="6" t="s">
        <v>3</v>
      </c>
      <c r="D1" s="6" t="s">
        <v>4</v>
      </c>
      <c r="E1" s="6" t="s">
        <v>10</v>
      </c>
      <c r="F1" s="6" t="s">
        <v>11</v>
      </c>
      <c r="G1" s="6" t="s">
        <v>12</v>
      </c>
      <c r="H1" s="6" t="s">
        <v>13</v>
      </c>
      <c r="I1" s="6" t="s">
        <v>5</v>
      </c>
      <c r="J1" s="6" t="s">
        <v>6</v>
      </c>
      <c r="K1" s="7" t="s">
        <v>7</v>
      </c>
    </row>
    <row r="2" spans="1:11">
      <c r="A2" s="15" t="s">
        <v>8</v>
      </c>
      <c r="B2" s="8">
        <v>-1.1467349055619633</v>
      </c>
      <c r="C2" s="8">
        <f>B2</f>
        <v>-1.1467349055619633</v>
      </c>
      <c r="D2" s="8"/>
      <c r="E2" s="8"/>
      <c r="F2" s="8"/>
      <c r="G2" s="8"/>
      <c r="H2" s="8"/>
      <c r="I2" s="8">
        <f>SUM($B$2:B2)</f>
        <v>-1.1467349055619633</v>
      </c>
      <c r="J2" s="8">
        <f>IF(SUM(C2:H2)&gt;0,SUM(C2:H2)+0.1,SUM(C2:H2)-0.1)</f>
        <v>-1.2467349055619634</v>
      </c>
      <c r="K2" s="9">
        <f>B2</f>
        <v>-1.1467349055619633</v>
      </c>
    </row>
    <row r="3" spans="1:11">
      <c r="A3" s="15" t="s">
        <v>9</v>
      </c>
      <c r="B3" s="8">
        <v>0.42806288393929171</v>
      </c>
      <c r="C3" s="8"/>
      <c r="D3" s="8">
        <f>MAX(0,MIN(SUM(B$2:B2),SUM(B$2:B3)))+MIN(0,MAX(SUM(B$2:B2),SUM(B$2:B3)))</f>
        <v>-0.71867202162267163</v>
      </c>
      <c r="E3" s="8">
        <f>MAX(0,MIN(SUM(B$2:B3),B3))</f>
        <v>0</v>
      </c>
      <c r="F3" s="8">
        <f>-MAX(0,(B3-E3))</f>
        <v>-0.42806288393929171</v>
      </c>
      <c r="G3" s="8">
        <f>MAX(0,(H3-B3))</f>
        <v>0</v>
      </c>
      <c r="H3" s="8">
        <f>MIN(0,MAX(SUM(B$2:B3),B3))</f>
        <v>0</v>
      </c>
      <c r="I3" s="8">
        <f>SUM($B$2:B3)</f>
        <v>-0.71867202162267163</v>
      </c>
      <c r="J3" s="8">
        <f t="shared" ref="J3:J8" si="0">IF(SUM(C3:H3)&gt;0,SUM(C3:H3)+0.1,SUM(C3:H3)-0.1)</f>
        <v>-1.2467349055619634</v>
      </c>
      <c r="K3" s="10">
        <f t="shared" ref="K3:K8" si="1">B3</f>
        <v>0.42806288393929171</v>
      </c>
    </row>
    <row r="4" spans="1:11">
      <c r="A4" s="15" t="s">
        <v>14</v>
      </c>
      <c r="B4" s="8">
        <v>0.4260036517856452</v>
      </c>
      <c r="C4" s="8"/>
      <c r="D4" s="8">
        <f>MAX(0,MIN(SUM(B$2:B3),SUM(B$2:B4)))+MIN(0,MAX(SUM(B$2:B3),SUM(B$2:B4)))</f>
        <v>-0.29266836983702643</v>
      </c>
      <c r="E4" s="8">
        <f>MAX(0,MIN(SUM(B$2:B4),B4))</f>
        <v>0</v>
      </c>
      <c r="F4" s="8">
        <f>-MAX(0,(B4-E4))</f>
        <v>-0.4260036517856452</v>
      </c>
      <c r="G4" s="8">
        <f>MAX(0,(H4-B4))</f>
        <v>0</v>
      </c>
      <c r="H4" s="8">
        <f>MIN(0,MAX(SUM(B$2:B4),B4))</f>
        <v>0</v>
      </c>
      <c r="I4" s="8">
        <f>SUM($B$2:B4)</f>
        <v>-0.29266836983702643</v>
      </c>
      <c r="J4" s="8">
        <f t="shared" si="0"/>
        <v>-0.81867202162267161</v>
      </c>
      <c r="K4" s="10">
        <f t="shared" si="1"/>
        <v>0.4260036517856452</v>
      </c>
    </row>
    <row r="5" spans="1:11">
      <c r="A5" s="15" t="s">
        <v>15</v>
      </c>
      <c r="B5" s="8">
        <v>-0.29266836983702649</v>
      </c>
      <c r="C5" s="8">
        <f>B5</f>
        <v>-0.29266836983702649</v>
      </c>
      <c r="D5" s="8"/>
      <c r="E5" s="8"/>
      <c r="F5" s="8"/>
      <c r="G5" s="8"/>
      <c r="H5" s="8"/>
      <c r="I5" s="8">
        <f>SUM($B$5:B5)</f>
        <v>-0.29266836983702649</v>
      </c>
      <c r="J5" s="8">
        <f t="shared" si="0"/>
        <v>-0.39266836983702647</v>
      </c>
      <c r="K5" s="9">
        <f t="shared" si="1"/>
        <v>-0.29266836983702649</v>
      </c>
    </row>
    <row r="6" spans="1:11">
      <c r="A6" s="15" t="s">
        <v>16</v>
      </c>
      <c r="B6" s="8">
        <v>0.49370090883677792</v>
      </c>
      <c r="C6" s="8"/>
      <c r="D6" s="8">
        <f>MAX(0,MIN(SUM(B$5:B5),SUM(B$5:B6)))+MIN(0,MAX(SUM(B$5:B5),SUM(B$5:B6)))</f>
        <v>0</v>
      </c>
      <c r="E6" s="8">
        <f>MAX(0,MIN(SUM(B$5:B6),B6))</f>
        <v>0.20103253899975143</v>
      </c>
      <c r="F6" s="8">
        <f>-MAX(0,(B6-E6))</f>
        <v>-0.29266836983702649</v>
      </c>
      <c r="G6" s="8">
        <f>MAX(0,(H6-B6))</f>
        <v>0</v>
      </c>
      <c r="H6" s="8">
        <f>MIN(0,MAX(SUM(B$5:B6),B6))</f>
        <v>0</v>
      </c>
      <c r="I6" s="8">
        <f>SUM($B$5:B6)</f>
        <v>0.20103253899975143</v>
      </c>
      <c r="J6" s="8">
        <f>IF(SUM(C6:H6)&gt;0,SUM(C6:H6)+0.1,SUM(C6:H6)-0.3)</f>
        <v>-0.39163583083727505</v>
      </c>
      <c r="K6" s="10">
        <f t="shared" si="1"/>
        <v>0.49370090883677792</v>
      </c>
    </row>
    <row r="7" spans="1:11">
      <c r="A7" s="15" t="s">
        <v>17</v>
      </c>
      <c r="B7" s="8">
        <v>4.0669835034520811E-2</v>
      </c>
      <c r="C7" s="8"/>
      <c r="D7" s="8">
        <f>MAX(0,MIN(SUM(B$5:B6),SUM(B$5:B7)))+MIN(0,MAX(SUM(B$5:B6),SUM(B$5:B7)))</f>
        <v>0.20103253899975143</v>
      </c>
      <c r="E7" s="8">
        <f>MAX(0,MIN(SUM(B$5:B7),B7))</f>
        <v>4.0669835034520811E-2</v>
      </c>
      <c r="F7" s="8">
        <f>-MAX(0,(B7-E7))</f>
        <v>0</v>
      </c>
      <c r="G7" s="8">
        <f>MAX(0,(H7-B7))</f>
        <v>0</v>
      </c>
      <c r="H7" s="8">
        <f>MIN(0,MAX(SUM(B$5:B7),B7))</f>
        <v>0</v>
      </c>
      <c r="I7" s="8">
        <f>SUM($B$5:B7)</f>
        <v>0.24170237403427225</v>
      </c>
      <c r="J7" s="8">
        <f t="shared" si="0"/>
        <v>0.34170237403427228</v>
      </c>
      <c r="K7" s="10">
        <f t="shared" si="1"/>
        <v>4.0669835034520811E-2</v>
      </c>
    </row>
    <row r="8" spans="1:11">
      <c r="A8" s="16" t="s">
        <v>18</v>
      </c>
      <c r="B8" s="11">
        <v>0.24170237403427242</v>
      </c>
      <c r="C8" s="11">
        <f>B8</f>
        <v>0.24170237403427242</v>
      </c>
      <c r="D8" s="11"/>
      <c r="E8" s="11"/>
      <c r="F8" s="11"/>
      <c r="G8" s="11"/>
      <c r="H8" s="11"/>
      <c r="I8" s="11"/>
      <c r="J8" s="11">
        <f t="shared" si="0"/>
        <v>0.34170237403427239</v>
      </c>
      <c r="K8" s="12">
        <f t="shared" si="1"/>
        <v>0.24170237403427242</v>
      </c>
    </row>
    <row r="20" spans="7:7">
      <c r="G20" s="13"/>
    </row>
  </sheetData>
  <pageMargins left="0.7" right="0.7" top="0.75" bottom="0.75" header="0.3" footer="0.3"/>
  <pageSetup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:N1"/>
  <sheetViews>
    <sheetView showGridLines="0" zoomScaleNormal="100" workbookViewId="0">
      <selection activeCell="L1" sqref="A1:L37"/>
    </sheetView>
  </sheetViews>
  <sheetFormatPr defaultColWidth="9" defaultRowHeight="13.2"/>
  <cols>
    <col min="1" max="1" width="37.5" style="4" customWidth="1"/>
    <col min="2" max="4" width="9" style="4"/>
    <col min="5" max="5" width="8.5" style="4" customWidth="1"/>
    <col min="6" max="6" width="9" style="4" customWidth="1"/>
    <col min="7" max="7" width="8.69921875" style="4" customWidth="1"/>
    <col min="8" max="8" width="9.19921875" style="4" customWidth="1"/>
    <col min="9" max="9" width="8.8984375" style="4" customWidth="1"/>
    <col min="10" max="10" width="9.69921875" style="4" customWidth="1"/>
    <col min="11" max="16384" width="9" style="4"/>
  </cols>
  <sheetData>
    <row r="1" spans="13:14" s="3" customFormat="1">
      <c r="M1" s="4"/>
      <c r="N1" s="4"/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87AD-F32A-446E-9E26-FDDC2A137F54}">
  <sheetPr>
    <tabColor rgb="FF47ABD9"/>
  </sheetPr>
  <dimension ref="A1:K31"/>
  <sheetViews>
    <sheetView showGridLines="0" showRowColHeaders="0" zoomScaleNormal="100" workbookViewId="0"/>
  </sheetViews>
  <sheetFormatPr defaultColWidth="8.69921875" defaultRowHeight="13.8"/>
  <cols>
    <col min="1" max="1" width="8.69921875" style="148"/>
    <col min="2" max="2" width="122.59765625" style="148" customWidth="1"/>
    <col min="3" max="3" width="8.69921875" style="148"/>
    <col min="4" max="4" width="32.5" style="148" customWidth="1"/>
    <col min="5" max="5" width="8.69921875" style="148"/>
    <col min="6" max="6" width="9.69921875" style="148" customWidth="1"/>
    <col min="7" max="7" width="51.59765625" style="148" customWidth="1"/>
    <col min="8" max="16384" width="8.69921875" style="148"/>
  </cols>
  <sheetData>
    <row r="1" spans="1:11">
      <c r="A1" s="17" t="s">
        <v>0</v>
      </c>
      <c r="B1" s="132"/>
    </row>
    <row r="2" spans="1:11" ht="14.4" thickBot="1">
      <c r="A2" s="18"/>
      <c r="B2" s="133"/>
    </row>
    <row r="3" spans="1:11">
      <c r="A3" s="134"/>
      <c r="B3" s="126" t="s">
        <v>93</v>
      </c>
      <c r="D3" s="153" t="s">
        <v>88</v>
      </c>
      <c r="E3" s="154" t="s">
        <v>78</v>
      </c>
      <c r="F3" s="155" t="s">
        <v>91</v>
      </c>
      <c r="G3" s="149"/>
      <c r="H3" s="149"/>
      <c r="I3" s="149"/>
      <c r="J3" s="149"/>
      <c r="K3" s="149"/>
    </row>
    <row r="4" spans="1:11">
      <c r="D4" s="159" t="s">
        <v>97</v>
      </c>
      <c r="E4" s="157">
        <v>1050.5</v>
      </c>
      <c r="F4" s="158">
        <v>2.0554577234706484</v>
      </c>
      <c r="G4" s="152" t="s">
        <v>99</v>
      </c>
      <c r="H4" s="149"/>
      <c r="I4" s="149"/>
      <c r="J4" s="149"/>
      <c r="K4" s="149"/>
    </row>
    <row r="5" spans="1:11">
      <c r="D5" s="156" t="s">
        <v>77</v>
      </c>
      <c r="E5" s="157">
        <v>16.599999999999998</v>
      </c>
      <c r="F5" s="158">
        <v>3.2480340989636133E-2</v>
      </c>
      <c r="G5" s="152" t="s">
        <v>95</v>
      </c>
      <c r="H5" s="149"/>
      <c r="I5" s="149"/>
      <c r="J5" s="151"/>
      <c r="K5" s="149"/>
    </row>
    <row r="6" spans="1:11">
      <c r="D6" s="156" t="s">
        <v>75</v>
      </c>
      <c r="E6" s="157">
        <v>835.6</v>
      </c>
      <c r="F6" s="158">
        <v>1.6349742729481902</v>
      </c>
      <c r="G6" s="152" t="s">
        <v>89</v>
      </c>
      <c r="H6" s="149"/>
      <c r="I6" s="149"/>
      <c r="J6" s="149"/>
      <c r="K6" s="149"/>
    </row>
    <row r="7" spans="1:11">
      <c r="D7" s="159" t="s">
        <v>97</v>
      </c>
      <c r="E7" s="160">
        <v>581.29999999999995</v>
      </c>
      <c r="F7" s="158">
        <v>1.1373989287515354</v>
      </c>
      <c r="G7" s="152" t="s">
        <v>98</v>
      </c>
      <c r="H7" s="149"/>
      <c r="I7" s="149"/>
      <c r="J7" s="149"/>
      <c r="K7" s="149"/>
    </row>
    <row r="8" spans="1:11">
      <c r="D8" s="156" t="s">
        <v>75</v>
      </c>
      <c r="E8" s="160">
        <v>30.2</v>
      </c>
      <c r="F8" s="158">
        <v>5.909074083656695E-2</v>
      </c>
      <c r="G8" s="152" t="s">
        <v>90</v>
      </c>
      <c r="H8" s="149"/>
      <c r="I8" s="149"/>
      <c r="J8" s="149"/>
      <c r="K8" s="149"/>
    </row>
    <row r="9" spans="1:11">
      <c r="D9" s="161" t="s">
        <v>76</v>
      </c>
      <c r="E9" s="162">
        <v>149.30000000000001</v>
      </c>
      <c r="F9" s="163">
        <v>0.29212740420196842</v>
      </c>
      <c r="G9" s="152" t="s">
        <v>96</v>
      </c>
      <c r="H9" s="149"/>
      <c r="I9" s="149"/>
      <c r="J9" s="149"/>
      <c r="K9" s="149"/>
    </row>
    <row r="10" spans="1:11">
      <c r="D10" s="149"/>
      <c r="E10" s="149"/>
      <c r="F10" s="149"/>
      <c r="G10" s="149"/>
      <c r="H10" s="149"/>
      <c r="I10" s="149"/>
      <c r="J10" s="149"/>
      <c r="K10" s="149"/>
    </row>
    <row r="11" spans="1:11">
      <c r="D11" s="150"/>
      <c r="E11" s="150"/>
      <c r="F11" s="150"/>
      <c r="G11" s="150"/>
      <c r="H11" s="150"/>
    </row>
    <row r="12" spans="1:11">
      <c r="D12" s="150"/>
      <c r="E12" s="150"/>
      <c r="F12" s="150"/>
      <c r="G12" s="150"/>
      <c r="H12" s="150"/>
    </row>
    <row r="29" spans="2:2" ht="27" thickBot="1">
      <c r="B29" s="164" t="s">
        <v>106</v>
      </c>
    </row>
    <row r="31" spans="2:2" ht="20.399999999999999">
      <c r="B31" s="203" t="s">
        <v>104</v>
      </c>
    </row>
  </sheetData>
  <hyperlinks>
    <hyperlink ref="A1" location="Turinys!A1" display="↖ atgal į turinį" xr:uid="{9E6AC178-D30B-48EF-BB78-CD8A789C904E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74DD-2A76-4440-A2AE-DA0D2C78BF33}">
  <sheetPr>
    <tabColor rgb="FF47ABD9"/>
  </sheetPr>
  <dimension ref="A1:P33"/>
  <sheetViews>
    <sheetView showGridLines="0" showRowColHeaders="0" zoomScaleNormal="100" workbookViewId="0"/>
  </sheetViews>
  <sheetFormatPr defaultColWidth="8.69921875" defaultRowHeight="13.8"/>
  <cols>
    <col min="1" max="1" width="8.69921875" style="135"/>
    <col min="2" max="2" width="94" style="135" customWidth="1"/>
    <col min="3" max="3" width="8.69921875" style="135"/>
    <col min="4" max="4" width="40" style="135" customWidth="1"/>
    <col min="5" max="5" width="10.8984375" style="135" bestFit="1" customWidth="1"/>
    <col min="6" max="14" width="8.69921875" style="135"/>
    <col min="15" max="16" width="8.69921875" style="136"/>
    <col min="17" max="16384" width="8.69921875" style="135"/>
  </cols>
  <sheetData>
    <row r="1" spans="1:16">
      <c r="A1" s="17" t="s">
        <v>0</v>
      </c>
    </row>
    <row r="2" spans="1:16" ht="14.4" thickBot="1">
      <c r="A2" s="18"/>
    </row>
    <row r="3" spans="1:16">
      <c r="B3" s="126" t="s">
        <v>92</v>
      </c>
      <c r="D3" s="137"/>
      <c r="E3" s="138">
        <v>2010</v>
      </c>
      <c r="F3" s="138">
        <v>2011</v>
      </c>
      <c r="G3" s="138">
        <v>2012</v>
      </c>
      <c r="H3" s="138">
        <v>2013</v>
      </c>
      <c r="I3" s="138">
        <v>2014</v>
      </c>
      <c r="J3" s="138">
        <v>2015</v>
      </c>
      <c r="K3" s="138">
        <v>2016</v>
      </c>
      <c r="L3" s="138">
        <v>2017</v>
      </c>
      <c r="M3" s="138">
        <v>2018</v>
      </c>
      <c r="N3" s="138">
        <v>2019</v>
      </c>
      <c r="O3" s="138">
        <v>2020</v>
      </c>
      <c r="P3" s="139" t="s">
        <v>21</v>
      </c>
    </row>
    <row r="4" spans="1:16">
      <c r="D4" s="140" t="s">
        <v>82</v>
      </c>
      <c r="E4" s="141">
        <v>2.5413273462008008</v>
      </c>
      <c r="F4" s="141">
        <v>2.4271074062502818</v>
      </c>
      <c r="G4" s="141">
        <v>2.2122125257746932</v>
      </c>
      <c r="H4" s="141">
        <v>2.0856248940607092</v>
      </c>
      <c r="I4" s="141">
        <v>2.0122100119285133</v>
      </c>
      <c r="J4" s="141">
        <v>1.9749498068050677</v>
      </c>
      <c r="K4" s="141">
        <v>1.1327859675648433</v>
      </c>
      <c r="L4" s="141">
        <v>0.97654603170097654</v>
      </c>
      <c r="M4" s="141">
        <v>1.2682883904763786</v>
      </c>
      <c r="N4" s="141">
        <v>1.5546604491831357</v>
      </c>
      <c r="O4" s="141">
        <v>1.4772050513287429</v>
      </c>
      <c r="P4" s="142">
        <v>1.7231215423000157</v>
      </c>
    </row>
    <row r="5" spans="1:16">
      <c r="D5" s="140" t="s">
        <v>83</v>
      </c>
      <c r="E5" s="141"/>
      <c r="F5" s="141"/>
      <c r="G5" s="141"/>
      <c r="H5" s="141"/>
      <c r="I5" s="141"/>
      <c r="J5" s="141"/>
      <c r="K5" s="141"/>
      <c r="L5" s="141">
        <v>0.69</v>
      </c>
      <c r="M5" s="141">
        <v>0.69</v>
      </c>
      <c r="N5" s="141">
        <v>0.69</v>
      </c>
      <c r="O5" s="141">
        <v>0.69</v>
      </c>
      <c r="P5" s="142">
        <v>0.69</v>
      </c>
    </row>
    <row r="6" spans="1:16">
      <c r="D6" s="140" t="s">
        <v>84</v>
      </c>
      <c r="E6" s="141"/>
      <c r="F6" s="141"/>
      <c r="G6" s="141"/>
      <c r="H6" s="141"/>
      <c r="I6" s="141"/>
      <c r="J6" s="141"/>
      <c r="K6" s="141"/>
      <c r="L6" s="141"/>
      <c r="M6" s="141">
        <v>0.87577570118111026</v>
      </c>
      <c r="N6" s="141">
        <v>0.87577570118111026</v>
      </c>
      <c r="O6" s="141">
        <v>0.87577570118111026</v>
      </c>
      <c r="P6" s="142">
        <v>0.87577570118111026</v>
      </c>
    </row>
    <row r="7" spans="1:16">
      <c r="D7" s="140" t="s">
        <v>85</v>
      </c>
      <c r="E7" s="141"/>
      <c r="F7" s="141"/>
      <c r="G7" s="141"/>
      <c r="H7" s="141"/>
      <c r="I7" s="141"/>
      <c r="J7" s="141"/>
      <c r="K7" s="141"/>
      <c r="L7" s="141"/>
      <c r="M7" s="141"/>
      <c r="N7" s="141">
        <v>0.83591826030658534</v>
      </c>
      <c r="O7" s="141">
        <v>0.83591826030658534</v>
      </c>
      <c r="P7" s="142">
        <v>0.83591826030658534</v>
      </c>
    </row>
    <row r="8" spans="1:16">
      <c r="D8" s="140" t="s">
        <v>86</v>
      </c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>
        <v>1.2775471748242888</v>
      </c>
      <c r="P8" s="142">
        <v>1.2775471748242888</v>
      </c>
    </row>
    <row r="9" spans="1:16">
      <c r="D9" s="140" t="s">
        <v>87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>
        <v>1.6643348865528422</v>
      </c>
    </row>
    <row r="10" spans="1:16">
      <c r="D10" s="140" t="s">
        <v>79</v>
      </c>
      <c r="E10" s="141">
        <v>37.613870081477707</v>
      </c>
      <c r="F10" s="141">
        <v>38.030506812608003</v>
      </c>
      <c r="G10" s="141">
        <v>31.745671868192275</v>
      </c>
      <c r="H10" s="141">
        <v>31.440222134661074</v>
      </c>
      <c r="I10" s="141">
        <v>30.92253732564058</v>
      </c>
      <c r="J10" s="141">
        <v>31.388358528692734</v>
      </c>
      <c r="K10" s="141">
        <v>31.526211080794759</v>
      </c>
      <c r="L10" s="141">
        <v>30.1402652538893</v>
      </c>
      <c r="M10" s="141">
        <v>29.733051367608169</v>
      </c>
      <c r="N10" s="141">
        <v>29.346263093211682</v>
      </c>
      <c r="O10" s="141">
        <v>31.427506622206867</v>
      </c>
      <c r="P10" s="142">
        <v>33.244135768002252</v>
      </c>
    </row>
    <row r="11" spans="1:16">
      <c r="D11" s="140" t="s">
        <v>74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>
        <v>5.442706576986982</v>
      </c>
      <c r="P11" s="142">
        <v>3.3145884438657549</v>
      </c>
    </row>
    <row r="12" spans="1:16">
      <c r="D12" s="143" t="s">
        <v>81</v>
      </c>
      <c r="E12" s="141">
        <v>1.8195892101677262</v>
      </c>
      <c r="F12" s="141">
        <v>1.8382869477475638</v>
      </c>
      <c r="G12" s="141">
        <v>1.9715535974043858</v>
      </c>
      <c r="H12" s="141">
        <v>1.760299091025842</v>
      </c>
      <c r="I12" s="141">
        <v>1.5931637202614448</v>
      </c>
      <c r="J12" s="141">
        <v>1.523066912656611</v>
      </c>
      <c r="K12" s="141">
        <v>1.3263083731251557</v>
      </c>
      <c r="L12" s="141">
        <v>1.1131532324257325</v>
      </c>
      <c r="M12" s="141">
        <v>0.87687481727194982</v>
      </c>
      <c r="N12" s="141">
        <v>0.87033842396626837</v>
      </c>
      <c r="O12" s="141">
        <v>0.6908319486937381</v>
      </c>
      <c r="P12" s="142">
        <v>0.48058563358581868</v>
      </c>
    </row>
    <row r="13" spans="1:16">
      <c r="D13" s="144" t="s">
        <v>80</v>
      </c>
      <c r="E13" s="141">
        <v>0.40797987971471045</v>
      </c>
      <c r="F13" s="141">
        <v>0.21620080930515678</v>
      </c>
      <c r="G13" s="141">
        <v>0.2035393628498082</v>
      </c>
      <c r="H13" s="141">
        <v>0.20665486200154734</v>
      </c>
      <c r="I13" s="141">
        <v>0.17041841651837467</v>
      </c>
      <c r="J13" s="141">
        <v>0.20360833763994249</v>
      </c>
      <c r="K13" s="141">
        <v>0.19940577602410911</v>
      </c>
      <c r="L13" s="141">
        <v>0.24377024590609866</v>
      </c>
      <c r="M13" s="141">
        <v>0.39493645858200827</v>
      </c>
      <c r="N13" s="141">
        <v>0.44901642948168968</v>
      </c>
      <c r="O13" s="141">
        <v>0.63608941399599839</v>
      </c>
      <c r="P13" s="142">
        <v>0.69999069947761117</v>
      </c>
    </row>
    <row r="14" spans="1:16">
      <c r="D14" s="145"/>
      <c r="E14" s="146"/>
      <c r="F14" s="146"/>
      <c r="G14" s="146"/>
      <c r="H14" s="146"/>
      <c r="I14" s="146"/>
      <c r="J14" s="146"/>
      <c r="K14" s="146">
        <v>34.184711197508868</v>
      </c>
      <c r="L14" s="146">
        <v>32.47373476392211</v>
      </c>
      <c r="M14" s="146">
        <v>32.273151033938511</v>
      </c>
      <c r="N14" s="146">
        <v>32.220278395842776</v>
      </c>
      <c r="O14" s="146">
        <v>34.231633036225347</v>
      </c>
      <c r="P14" s="147">
        <v>36.147833643365693</v>
      </c>
    </row>
    <row r="32" spans="2:2">
      <c r="B32" s="204" t="s">
        <v>103</v>
      </c>
    </row>
    <row r="33" spans="2:2" ht="14.4" thickBot="1">
      <c r="B33" s="164" t="s">
        <v>73</v>
      </c>
    </row>
  </sheetData>
  <hyperlinks>
    <hyperlink ref="A1" location="Turinys!A1" display="↖ atgal į turinį" xr:uid="{E03E6801-72FB-485D-96F4-9D44C662E6AB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ACD5-0CB6-425D-8A74-C7E0C5B4B56D}">
  <sheetPr>
    <tabColor rgb="FF47ABD9"/>
  </sheetPr>
  <dimension ref="A1:R23"/>
  <sheetViews>
    <sheetView showGridLines="0" showRowColHeaders="0" zoomScaleNormal="100" workbookViewId="0"/>
  </sheetViews>
  <sheetFormatPr defaultColWidth="8.69921875" defaultRowHeight="13.8"/>
  <cols>
    <col min="1" max="1" width="8.69921875" style="122"/>
    <col min="2" max="2" width="65.19921875" style="122" customWidth="1"/>
    <col min="3" max="3" width="8.69921875" style="122"/>
    <col min="4" max="4" width="25.19921875" style="122" customWidth="1"/>
    <col min="5" max="15" width="8.69921875" style="122"/>
    <col min="16" max="16" width="8.69921875" style="122" customWidth="1"/>
    <col min="17" max="16384" width="8.69921875" style="122"/>
  </cols>
  <sheetData>
    <row r="1" spans="1:18">
      <c r="A1" s="124" t="s">
        <v>0</v>
      </c>
      <c r="B1" s="110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3"/>
      <c r="Q1" s="184"/>
      <c r="R1" s="182"/>
    </row>
    <row r="2" spans="1:18" ht="14.4" thickBot="1">
      <c r="A2" s="125"/>
      <c r="B2" s="110"/>
      <c r="Q2" s="184"/>
      <c r="R2" s="182"/>
    </row>
    <row r="3" spans="1:18" ht="27.6">
      <c r="A3" s="110"/>
      <c r="B3" s="126" t="s">
        <v>105</v>
      </c>
      <c r="D3" s="127"/>
      <c r="E3" s="131">
        <v>2010</v>
      </c>
      <c r="F3" s="131">
        <v>2011</v>
      </c>
      <c r="G3" s="131">
        <v>2012</v>
      </c>
      <c r="H3" s="131">
        <v>2013</v>
      </c>
      <c r="I3" s="131">
        <v>2014</v>
      </c>
      <c r="J3" s="131">
        <v>2015</v>
      </c>
      <c r="K3" s="131">
        <v>2016</v>
      </c>
      <c r="L3" s="131">
        <v>2017</v>
      </c>
      <c r="M3" s="131">
        <v>2018</v>
      </c>
      <c r="N3" s="131">
        <v>2019</v>
      </c>
      <c r="O3" s="131">
        <v>2020</v>
      </c>
      <c r="P3" s="172" t="s">
        <v>21</v>
      </c>
      <c r="Q3" s="184"/>
      <c r="R3" s="182"/>
    </row>
    <row r="4" spans="1:18">
      <c r="D4" s="128" t="s">
        <v>32</v>
      </c>
      <c r="E4" s="129">
        <v>-6.9</v>
      </c>
      <c r="F4" s="129">
        <v>-9</v>
      </c>
      <c r="G4" s="129">
        <v>-3.1</v>
      </c>
      <c r="H4" s="129">
        <v>-2.6</v>
      </c>
      <c r="I4" s="129">
        <v>-0.6</v>
      </c>
      <c r="J4" s="129">
        <v>-0.3</v>
      </c>
      <c r="K4" s="129">
        <v>0.2</v>
      </c>
      <c r="L4" s="129">
        <v>0.5</v>
      </c>
      <c r="M4" s="129">
        <v>0.6</v>
      </c>
      <c r="N4" s="129">
        <v>0.5</v>
      </c>
      <c r="O4" s="129">
        <v>-7.4</v>
      </c>
      <c r="P4" s="173">
        <v>-8.2979120283111669</v>
      </c>
      <c r="Q4" s="184"/>
      <c r="R4" s="182"/>
    </row>
    <row r="5" spans="1:18">
      <c r="D5" s="128" t="s">
        <v>72</v>
      </c>
      <c r="E5" s="130">
        <v>0</v>
      </c>
      <c r="F5" s="130">
        <v>-2.8377377287880141</v>
      </c>
      <c r="G5" s="130">
        <v>-0.12391425373089655</v>
      </c>
      <c r="H5" s="130">
        <v>-0.49915095820431221</v>
      </c>
      <c r="I5" s="130">
        <v>1.2998444560472153</v>
      </c>
      <c r="J5" s="130">
        <v>0.56839207726726237</v>
      </c>
      <c r="K5" s="130">
        <v>0.23630814170260145</v>
      </c>
      <c r="L5" s="130">
        <v>0.1144849478312908</v>
      </c>
      <c r="M5" s="130">
        <v>7.0563253031911743E-2</v>
      </c>
      <c r="N5" s="130">
        <v>7.7445368234286577E-2</v>
      </c>
      <c r="O5" s="130">
        <v>2.7018354905098546E-2</v>
      </c>
      <c r="P5" s="173"/>
      <c r="Q5" s="184"/>
      <c r="R5" s="182"/>
    </row>
    <row r="6" spans="1:18">
      <c r="D6" s="128" t="s">
        <v>102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2.6776844455988245E-2</v>
      </c>
      <c r="K6" s="130">
        <v>0.17742395840565287</v>
      </c>
      <c r="L6" s="130">
        <v>0.27438541215763912</v>
      </c>
      <c r="M6" s="130">
        <v>0.42689668968215772</v>
      </c>
      <c r="N6" s="130">
        <v>0.5353790110759169</v>
      </c>
      <c r="O6" s="130">
        <v>1.4606670386288913E-2</v>
      </c>
      <c r="P6" s="173"/>
      <c r="Q6" s="184"/>
      <c r="R6" s="182"/>
    </row>
    <row r="7" spans="1:18">
      <c r="D7" s="176" t="s">
        <v>33</v>
      </c>
      <c r="E7" s="175">
        <v>-3.8815602270391323</v>
      </c>
      <c r="F7" s="175">
        <v>-3.3471664410268218</v>
      </c>
      <c r="G7" s="175">
        <v>-2.4552809232443433</v>
      </c>
      <c r="H7" s="175">
        <v>-1.112348126659247</v>
      </c>
      <c r="I7" s="175">
        <v>-0.8699051523678496</v>
      </c>
      <c r="J7" s="175">
        <v>-0.40802719996395986</v>
      </c>
      <c r="K7" s="175">
        <v>0.11372614720145593</v>
      </c>
      <c r="L7" s="175">
        <v>-0.13062475168282753</v>
      </c>
      <c r="M7" s="175">
        <v>-0.33660684835574184</v>
      </c>
      <c r="N7" s="175">
        <v>-1.0686694663940122</v>
      </c>
      <c r="O7" s="175">
        <v>-7.1997521197544332</v>
      </c>
      <c r="P7" s="174">
        <v>-7.9218744991706886</v>
      </c>
      <c r="Q7" s="184"/>
      <c r="R7" s="182"/>
    </row>
    <row r="8" spans="1:18">
      <c r="Q8" s="184"/>
      <c r="R8" s="182"/>
    </row>
    <row r="10" spans="1:18">
      <c r="F10" s="123"/>
      <c r="G10" s="123"/>
      <c r="H10" s="123"/>
      <c r="I10" s="123"/>
      <c r="J10" s="123"/>
      <c r="K10" s="123"/>
      <c r="L10" s="123"/>
      <c r="M10" s="123"/>
      <c r="N10" s="123"/>
      <c r="O10" s="123"/>
    </row>
    <row r="23" spans="2:2" ht="14.4" thickBot="1">
      <c r="B23" s="164" t="s">
        <v>94</v>
      </c>
    </row>
  </sheetData>
  <hyperlinks>
    <hyperlink ref="A1" location="Turinys!A1" display="↖ atgal į turinį" xr:uid="{B9D1338F-5858-44B9-95CF-743BC66A2E99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93CD-3BE7-47B4-9CAF-D87BEFD47C10}">
  <sheetPr>
    <tabColor theme="8"/>
  </sheetPr>
  <dimension ref="A1:S23"/>
  <sheetViews>
    <sheetView showGridLines="0" showRowColHeaders="0" zoomScaleNormal="100" workbookViewId="0"/>
  </sheetViews>
  <sheetFormatPr defaultColWidth="8.69921875" defaultRowHeight="13.8"/>
  <cols>
    <col min="1" max="2" width="8.69921875" style="2"/>
    <col min="3" max="3" width="20.69921875" style="2" customWidth="1"/>
    <col min="4" max="19" width="5.69921875" style="2" customWidth="1"/>
    <col min="20" max="16384" width="8.69921875" style="2"/>
  </cols>
  <sheetData>
    <row r="1" spans="1:19">
      <c r="A1" s="32" t="s">
        <v>0</v>
      </c>
      <c r="B1" s="30"/>
      <c r="C1" s="30"/>
    </row>
    <row r="2" spans="1:19" ht="14.4" thickBot="1">
      <c r="A2" s="29"/>
      <c r="B2" s="30"/>
      <c r="C2" s="30"/>
    </row>
    <row r="3" spans="1:19" ht="15" customHeight="1">
      <c r="B3" s="218" t="s">
        <v>40</v>
      </c>
      <c r="C3" s="218"/>
      <c r="D3" s="218"/>
      <c r="E3" s="177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177"/>
      <c r="S3" s="177"/>
    </row>
    <row r="4" spans="1:19" ht="14.4" thickBot="1"/>
    <row r="5" spans="1:19" ht="14.4" thickBot="1">
      <c r="B5" s="220" t="s">
        <v>22</v>
      </c>
      <c r="C5" s="221"/>
      <c r="D5" s="33">
        <v>2006</v>
      </c>
      <c r="E5" s="33">
        <v>2007</v>
      </c>
      <c r="F5" s="33">
        <v>2008</v>
      </c>
      <c r="G5" s="33">
        <v>2009</v>
      </c>
      <c r="H5" s="33">
        <v>2010</v>
      </c>
      <c r="I5" s="33">
        <v>2011</v>
      </c>
      <c r="J5" s="33">
        <v>2012</v>
      </c>
      <c r="K5" s="33">
        <v>2013</v>
      </c>
      <c r="L5" s="33">
        <v>2014</v>
      </c>
      <c r="M5" s="33">
        <v>2015</v>
      </c>
      <c r="N5" s="33">
        <v>2016</v>
      </c>
      <c r="O5" s="33">
        <v>2017</v>
      </c>
      <c r="P5" s="33">
        <v>2018</v>
      </c>
      <c r="Q5" s="33">
        <v>2019</v>
      </c>
      <c r="R5" s="33">
        <v>2020</v>
      </c>
      <c r="S5" s="205" t="s">
        <v>21</v>
      </c>
    </row>
    <row r="6" spans="1:19" ht="14.4" thickBot="1">
      <c r="B6" s="34" t="s">
        <v>23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206"/>
    </row>
    <row r="7" spans="1:19">
      <c r="B7" s="36" t="s">
        <v>24</v>
      </c>
      <c r="C7" s="36"/>
      <c r="D7" s="37">
        <v>7.4138532342221009</v>
      </c>
      <c r="E7" s="38">
        <v>11.107468112265195</v>
      </c>
      <c r="F7" s="39">
        <v>2.6145775735367804</v>
      </c>
      <c r="G7" s="38">
        <v>-14.838525947248371</v>
      </c>
      <c r="H7" s="39">
        <v>1.6510284504068551</v>
      </c>
      <c r="I7" s="37">
        <v>6.0391926671784057</v>
      </c>
      <c r="J7" s="39">
        <v>3.8438727063138778</v>
      </c>
      <c r="K7" s="39">
        <v>3.5498695159348781</v>
      </c>
      <c r="L7" s="39">
        <v>3.5370720793345134</v>
      </c>
      <c r="M7" s="39">
        <v>2.0246089289324143</v>
      </c>
      <c r="N7" s="39">
        <v>2.5188977579748251</v>
      </c>
      <c r="O7" s="39">
        <v>4.2824606126457443</v>
      </c>
      <c r="P7" s="39">
        <v>3.9367830486399802</v>
      </c>
      <c r="Q7" s="39">
        <v>4.3390252013359776</v>
      </c>
      <c r="R7" s="37">
        <v>-0.8718566967832575</v>
      </c>
      <c r="S7" s="207">
        <v>2.6</v>
      </c>
    </row>
    <row r="8" spans="1:19">
      <c r="B8" s="40" t="s">
        <v>25</v>
      </c>
      <c r="C8" s="40"/>
      <c r="D8" s="41">
        <v>5.7750000000000004</v>
      </c>
      <c r="E8" s="42">
        <v>4.25</v>
      </c>
      <c r="F8" s="42">
        <v>5.8250000000000002</v>
      </c>
      <c r="G8" s="43">
        <v>13.774999999999999</v>
      </c>
      <c r="H8" s="43">
        <v>17.824999999999999</v>
      </c>
      <c r="I8" s="43">
        <v>15.375</v>
      </c>
      <c r="J8" s="43">
        <v>13.375</v>
      </c>
      <c r="K8" s="44">
        <v>11.774999999999999</v>
      </c>
      <c r="L8" s="42">
        <v>10.700000000000001</v>
      </c>
      <c r="M8" s="42">
        <v>9.125</v>
      </c>
      <c r="N8" s="42">
        <v>7.85</v>
      </c>
      <c r="O8" s="42">
        <v>7.0750000000000002</v>
      </c>
      <c r="P8" s="42">
        <v>6.1750000000000007</v>
      </c>
      <c r="Q8" s="42">
        <v>6.2750000000000004</v>
      </c>
      <c r="R8" s="42">
        <v>8.4749999999999996</v>
      </c>
      <c r="S8" s="208">
        <v>7.5</v>
      </c>
    </row>
    <row r="9" spans="1:19">
      <c r="B9" s="40" t="s">
        <v>26</v>
      </c>
      <c r="C9" s="40"/>
      <c r="D9" s="45"/>
      <c r="E9" s="43">
        <v>26.321653094246543</v>
      </c>
      <c r="F9" s="42">
        <v>8.9874427785477273</v>
      </c>
      <c r="G9" s="43">
        <v>-29.92755577819738</v>
      </c>
      <c r="H9" s="44">
        <v>-7.3909098407984652</v>
      </c>
      <c r="I9" s="42">
        <v>6.6060983937531459</v>
      </c>
      <c r="J9" s="42">
        <v>-0.23115913774856001</v>
      </c>
      <c r="K9" s="42">
        <v>1.2143036596599766</v>
      </c>
      <c r="L9" s="42">
        <v>6.4261680180925707</v>
      </c>
      <c r="M9" s="42">
        <v>3.6591686534673817</v>
      </c>
      <c r="N9" s="42">
        <v>5.400000000000027</v>
      </c>
      <c r="O9" s="42">
        <v>8.9160341555977176</v>
      </c>
      <c r="P9" s="42">
        <v>7.3019882837169758</v>
      </c>
      <c r="Q9" s="42">
        <v>6.8436434486117914</v>
      </c>
      <c r="R9" s="42">
        <v>7.2695843780867575</v>
      </c>
      <c r="S9" s="209"/>
    </row>
    <row r="10" spans="1:19">
      <c r="B10" s="40" t="s">
        <v>27</v>
      </c>
      <c r="C10" s="40"/>
      <c r="D10" s="46">
        <v>-0.3</v>
      </c>
      <c r="E10" s="42">
        <v>3</v>
      </c>
      <c r="F10" s="44">
        <v>6.1</v>
      </c>
      <c r="G10" s="43">
        <v>6.8</v>
      </c>
      <c r="H10" s="43">
        <v>-5.4</v>
      </c>
      <c r="I10" s="42">
        <v>1.7</v>
      </c>
      <c r="J10" s="47">
        <v>-6.7</v>
      </c>
      <c r="K10" s="44">
        <v>-0.6</v>
      </c>
      <c r="L10" s="42">
        <v>1.7</v>
      </c>
      <c r="M10" s="42">
        <v>4.2</v>
      </c>
      <c r="N10" s="44">
        <v>5.3</v>
      </c>
      <c r="O10" s="42">
        <v>2.6</v>
      </c>
      <c r="P10" s="43">
        <v>6.6</v>
      </c>
      <c r="Q10" s="42">
        <v>3.8</v>
      </c>
      <c r="R10" s="43">
        <v>6.9</v>
      </c>
      <c r="S10" s="209"/>
    </row>
    <row r="11" spans="1:19">
      <c r="B11" s="40" t="s">
        <v>28</v>
      </c>
      <c r="C11" s="40"/>
      <c r="D11" s="48">
        <v>-10.6</v>
      </c>
      <c r="E11" s="43">
        <v>-12.95</v>
      </c>
      <c r="F11" s="43">
        <v>-13.033333333333331</v>
      </c>
      <c r="G11" s="47">
        <v>-8.8333333333333339</v>
      </c>
      <c r="H11" s="47">
        <v>-3.6666666666666665</v>
      </c>
      <c r="I11" s="44">
        <v>-0.5</v>
      </c>
      <c r="J11" s="44">
        <v>-1.7</v>
      </c>
      <c r="K11" s="44">
        <v>-1.2000000000000002</v>
      </c>
      <c r="L11" s="42">
        <v>1.2</v>
      </c>
      <c r="M11" s="42">
        <v>0.93333333333333346</v>
      </c>
      <c r="N11" s="42">
        <v>0</v>
      </c>
      <c r="O11" s="44">
        <v>-1</v>
      </c>
      <c r="P11" s="42">
        <v>-0.10000000000000003</v>
      </c>
      <c r="Q11" s="42">
        <v>1.3666666666666665</v>
      </c>
      <c r="R11" s="49">
        <v>4</v>
      </c>
      <c r="S11" s="210">
        <v>5.666666666666667</v>
      </c>
    </row>
    <row r="12" spans="1:19">
      <c r="B12" s="40" t="s">
        <v>29</v>
      </c>
      <c r="C12" s="40"/>
      <c r="D12" s="41">
        <v>60.5</v>
      </c>
      <c r="E12" s="42">
        <v>72.099999999999994</v>
      </c>
      <c r="F12" s="42">
        <v>72.400000000000006</v>
      </c>
      <c r="G12" s="43">
        <v>86.8</v>
      </c>
      <c r="H12" s="43">
        <v>86.3</v>
      </c>
      <c r="I12" s="44">
        <v>80.3</v>
      </c>
      <c r="J12" s="42">
        <v>77.900000000000006</v>
      </c>
      <c r="K12" s="42">
        <v>70.7</v>
      </c>
      <c r="L12" s="42">
        <v>70.599999999999994</v>
      </c>
      <c r="M12" s="42">
        <v>76.7</v>
      </c>
      <c r="N12" s="43">
        <v>86.2</v>
      </c>
      <c r="O12" s="44">
        <v>82.7</v>
      </c>
      <c r="P12" s="42">
        <v>78.099999999999994</v>
      </c>
      <c r="Q12" s="42">
        <v>67.7</v>
      </c>
      <c r="R12" s="49">
        <v>74.400000000000006</v>
      </c>
      <c r="S12" s="211"/>
    </row>
    <row r="13" spans="1:19" ht="14.4" thickBot="1">
      <c r="B13" s="50" t="s">
        <v>30</v>
      </c>
      <c r="C13" s="50"/>
      <c r="D13" s="48">
        <v>37.700000000000003</v>
      </c>
      <c r="E13" s="43">
        <v>29</v>
      </c>
      <c r="F13" s="42">
        <v>11.2</v>
      </c>
      <c r="G13" s="43">
        <v>-9</v>
      </c>
      <c r="H13" s="44">
        <v>-5.9</v>
      </c>
      <c r="I13" s="44">
        <v>-2.2000000000000002</v>
      </c>
      <c r="J13" s="42">
        <v>0.4</v>
      </c>
      <c r="K13" s="42">
        <v>-0.2</v>
      </c>
      <c r="L13" s="42">
        <v>0.2</v>
      </c>
      <c r="M13" s="42">
        <v>2.6</v>
      </c>
      <c r="N13" s="42">
        <v>4.4000000000000004</v>
      </c>
      <c r="O13" s="42">
        <v>4.5</v>
      </c>
      <c r="P13" s="42">
        <v>4.3</v>
      </c>
      <c r="Q13" s="42">
        <v>3</v>
      </c>
      <c r="R13" s="51"/>
      <c r="S13" s="212"/>
    </row>
    <row r="14" spans="1:19" ht="14.4" thickBot="1">
      <c r="B14" s="165" t="s">
        <v>31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7"/>
    </row>
    <row r="15" spans="1:19">
      <c r="B15" s="170" t="s">
        <v>32</v>
      </c>
      <c r="C15" s="171"/>
      <c r="D15" s="111">
        <v>-0.3</v>
      </c>
      <c r="E15" s="112">
        <v>-0.8</v>
      </c>
      <c r="F15" s="112">
        <v>-3.1</v>
      </c>
      <c r="G15" s="112">
        <v>-9.1</v>
      </c>
      <c r="H15" s="112">
        <v>-6.9</v>
      </c>
      <c r="I15" s="112">
        <v>-8.9</v>
      </c>
      <c r="J15" s="112">
        <v>-3.1</v>
      </c>
      <c r="K15" s="113">
        <v>-2.6</v>
      </c>
      <c r="L15" s="112">
        <v>-0.6</v>
      </c>
      <c r="M15" s="112">
        <v>-0.3</v>
      </c>
      <c r="N15" s="114">
        <v>0.2</v>
      </c>
      <c r="O15" s="114">
        <v>0.5</v>
      </c>
      <c r="P15" s="114">
        <v>0.6</v>
      </c>
      <c r="Q15" s="114">
        <v>0.5</v>
      </c>
      <c r="R15" s="112">
        <v>-7.4</v>
      </c>
      <c r="S15" s="213">
        <v>-8.3000000000000007</v>
      </c>
    </row>
    <row r="16" spans="1:19">
      <c r="B16" s="40" t="s">
        <v>33</v>
      </c>
      <c r="C16" s="40"/>
      <c r="D16" s="115">
        <v>-3.1</v>
      </c>
      <c r="E16" s="116">
        <v>-5.4</v>
      </c>
      <c r="F16" s="116">
        <v>-7.8</v>
      </c>
      <c r="G16" s="116">
        <v>-6</v>
      </c>
      <c r="H16" s="116">
        <v>-3.9</v>
      </c>
      <c r="I16" s="116">
        <v>-3.3</v>
      </c>
      <c r="J16" s="116">
        <v>-2.5</v>
      </c>
      <c r="K16" s="116">
        <v>-1.1000000000000001</v>
      </c>
      <c r="L16" s="185">
        <v>-0.9</v>
      </c>
      <c r="M16" s="117">
        <v>-0.4</v>
      </c>
      <c r="N16" s="119">
        <v>0.106230372424994</v>
      </c>
      <c r="O16" s="117">
        <v>-0.1</v>
      </c>
      <c r="P16" s="117">
        <v>-0.33660684835574201</v>
      </c>
      <c r="Q16" s="116">
        <v>-1.0685641547436999</v>
      </c>
      <c r="R16" s="116">
        <v>-7.2398984523068304</v>
      </c>
      <c r="S16" s="214">
        <v>-7.9</v>
      </c>
    </row>
    <row r="17" spans="2:19">
      <c r="B17" s="168" t="s">
        <v>34</v>
      </c>
      <c r="C17" s="169"/>
      <c r="D17" s="118">
        <v>17.2</v>
      </c>
      <c r="E17" s="119">
        <v>15.9</v>
      </c>
      <c r="F17" s="119">
        <v>14.6</v>
      </c>
      <c r="G17" s="119">
        <v>28</v>
      </c>
      <c r="H17" s="119">
        <v>36.200000000000003</v>
      </c>
      <c r="I17" s="119">
        <v>37.1</v>
      </c>
      <c r="J17" s="119">
        <v>39.700000000000003</v>
      </c>
      <c r="K17" s="119">
        <v>38.700000000000003</v>
      </c>
      <c r="L17" s="119">
        <v>40.5</v>
      </c>
      <c r="M17" s="117">
        <v>42.5</v>
      </c>
      <c r="N17" s="119">
        <v>39.700000000000003</v>
      </c>
      <c r="O17" s="119">
        <v>39.1</v>
      </c>
      <c r="P17" s="119">
        <v>33.700000000000003</v>
      </c>
      <c r="Q17" s="119">
        <v>35.9</v>
      </c>
      <c r="R17" s="117">
        <v>47.1</v>
      </c>
      <c r="S17" s="214">
        <v>52.4</v>
      </c>
    </row>
    <row r="18" spans="2:19">
      <c r="B18" s="40" t="s">
        <v>35</v>
      </c>
      <c r="C18" s="40"/>
      <c r="D18" s="118">
        <v>3.9894092851637102</v>
      </c>
      <c r="E18" s="119">
        <v>3.0496508444168384</v>
      </c>
      <c r="F18" s="119">
        <v>5.6165072401187901</v>
      </c>
      <c r="G18" s="116">
        <v>13.728341477589151</v>
      </c>
      <c r="H18" s="117">
        <v>10.959592858062067</v>
      </c>
      <c r="I18" s="117">
        <v>11.093375235845288</v>
      </c>
      <c r="J18" s="119">
        <v>8.4561425940061596</v>
      </c>
      <c r="K18" s="119">
        <v>8.1500155228349076</v>
      </c>
      <c r="L18" s="119">
        <v>4.5477812709877528</v>
      </c>
      <c r="M18" s="119">
        <v>6.6483855300228782</v>
      </c>
      <c r="N18" s="119">
        <v>4.6148196235352188</v>
      </c>
      <c r="O18" s="119">
        <v>2.7</v>
      </c>
      <c r="P18" s="119">
        <v>4.3144732399245367</v>
      </c>
      <c r="Q18" s="119">
        <v>1.3</v>
      </c>
      <c r="R18" s="116">
        <v>12.7</v>
      </c>
      <c r="S18" s="215">
        <v>12.9</v>
      </c>
    </row>
    <row r="19" spans="2:19" ht="14.4" thickBot="1">
      <c r="B19" s="52" t="s">
        <v>19</v>
      </c>
      <c r="C19" s="52"/>
      <c r="D19" s="120">
        <v>1.4892210602000877</v>
      </c>
      <c r="E19" s="121">
        <v>0.9751508566392727</v>
      </c>
      <c r="F19" s="121">
        <v>1.1405002053441553</v>
      </c>
      <c r="G19" s="121">
        <v>2.1248516754249791</v>
      </c>
      <c r="H19" s="121">
        <v>1.4667214992532114</v>
      </c>
      <c r="I19" s="121">
        <v>1.1531608911786844</v>
      </c>
      <c r="J19" s="121">
        <v>0.66828471598804962</v>
      </c>
      <c r="K19" s="121">
        <v>0.26219923393208316</v>
      </c>
      <c r="L19" s="121">
        <v>0.35467316236425339</v>
      </c>
      <c r="M19" s="121">
        <v>0.39053108322638003</v>
      </c>
      <c r="N19" s="121">
        <v>0.47049326269467778</v>
      </c>
      <c r="O19" s="121">
        <v>0.6373073620569597</v>
      </c>
      <c r="P19" s="121">
        <v>1.0920343499416905</v>
      </c>
      <c r="Q19" s="121">
        <v>2.0054133382461585</v>
      </c>
      <c r="R19" s="121">
        <v>1.5570975643982763</v>
      </c>
      <c r="S19" s="216">
        <v>3.2579262571779863</v>
      </c>
    </row>
    <row r="20" spans="2:19">
      <c r="B20" s="53"/>
      <c r="C20" s="54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2:19">
      <c r="B21" s="55">
        <v>3</v>
      </c>
      <c r="C21" s="56" t="s">
        <v>36</v>
      </c>
      <c r="D21" s="55">
        <v>2</v>
      </c>
      <c r="E21" s="56" t="s">
        <v>37</v>
      </c>
      <c r="F21" s="57"/>
      <c r="G21" s="57"/>
      <c r="H21" s="55">
        <v>1</v>
      </c>
      <c r="I21" s="56" t="s">
        <v>38</v>
      </c>
      <c r="J21" s="57"/>
      <c r="K21" s="57"/>
      <c r="L21" s="58"/>
      <c r="M21" s="56" t="s">
        <v>39</v>
      </c>
      <c r="N21" s="57"/>
      <c r="O21" s="57"/>
      <c r="P21" s="57"/>
      <c r="Q21" s="57"/>
      <c r="R21" s="57"/>
      <c r="S21" s="53"/>
    </row>
    <row r="22" spans="2:19" ht="21.6" customHeight="1" thickBot="1">
      <c r="B22" s="217" t="s">
        <v>73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</row>
    <row r="23" spans="2:19" ht="17.399999999999999" customHeight="1"/>
  </sheetData>
  <mergeCells count="7">
    <mergeCell ref="B22:S22"/>
    <mergeCell ref="B3:D3"/>
    <mergeCell ref="F3:H3"/>
    <mergeCell ref="I3:K3"/>
    <mergeCell ref="L3:N3"/>
    <mergeCell ref="O3:Q3"/>
    <mergeCell ref="B5:C5"/>
  </mergeCells>
  <conditionalFormatting sqref="R16:S16 E15:S15 E17:S19 D7:S7 E8:S8 S9:S12 E9:R10 R13:S13">
    <cfRule type="expression" dxfId="20" priority="19">
      <formula>D35=3</formula>
    </cfRule>
    <cfRule type="expression" dxfId="19" priority="20">
      <formula>D35=2</formula>
    </cfRule>
    <cfRule type="expression" dxfId="18" priority="21">
      <formula>D35=1</formula>
    </cfRule>
  </conditionalFormatting>
  <conditionalFormatting sqref="D8:D13">
    <cfRule type="expression" dxfId="17" priority="16">
      <formula>D36=3</formula>
    </cfRule>
    <cfRule type="expression" dxfId="16" priority="17">
      <formula>D36=2</formula>
    </cfRule>
    <cfRule type="expression" dxfId="15" priority="18">
      <formula>D36=1</formula>
    </cfRule>
  </conditionalFormatting>
  <conditionalFormatting sqref="E11:R13">
    <cfRule type="expression" dxfId="14" priority="13">
      <formula>E39=3</formula>
    </cfRule>
    <cfRule type="expression" dxfId="13" priority="14">
      <formula>E39=2</formula>
    </cfRule>
    <cfRule type="expression" dxfId="12" priority="15">
      <formula>E39=1</formula>
    </cfRule>
  </conditionalFormatting>
  <conditionalFormatting sqref="D15:D19">
    <cfRule type="expression" dxfId="11" priority="10">
      <formula>D43=3</formula>
    </cfRule>
    <cfRule type="expression" dxfId="10" priority="11">
      <formula>D43=2</formula>
    </cfRule>
    <cfRule type="expression" dxfId="9" priority="12">
      <formula>D43=1</formula>
    </cfRule>
  </conditionalFormatting>
  <conditionalFormatting sqref="E16:M16 O16:R16">
    <cfRule type="expression" dxfId="8" priority="7">
      <formula>E44=3</formula>
    </cfRule>
    <cfRule type="expression" dxfId="7" priority="8">
      <formula>E44=2</formula>
    </cfRule>
    <cfRule type="expression" dxfId="6" priority="9">
      <formula>E44=1</formula>
    </cfRule>
  </conditionalFormatting>
  <conditionalFormatting sqref="H21 B21 D21">
    <cfRule type="cellIs" dxfId="5" priority="4" operator="equal">
      <formula>1</formula>
    </cfRule>
    <cfRule type="cellIs" dxfId="4" priority="5" operator="equal">
      <formula>2</formula>
    </cfRule>
    <cfRule type="cellIs" dxfId="3" priority="6" operator="equal">
      <formula>3</formula>
    </cfRule>
  </conditionalFormatting>
  <conditionalFormatting sqref="N16">
    <cfRule type="expression" dxfId="2" priority="1">
      <formula>N44=3</formula>
    </cfRule>
    <cfRule type="expression" dxfId="1" priority="2">
      <formula>N44=2</formula>
    </cfRule>
    <cfRule type="expression" dxfId="0" priority="3">
      <formula>N44=1</formula>
    </cfRule>
  </conditionalFormatting>
  <hyperlinks>
    <hyperlink ref="A1" location="Turinys!A1" display="↖ atgal į turinį" xr:uid="{54DAF7AE-C484-4A09-B578-130AD7BD406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7D17-5EC4-4642-9E0B-3A734CFCE0EB}">
  <sheetPr>
    <tabColor rgb="FF666261"/>
  </sheetPr>
  <dimension ref="A1:CW73"/>
  <sheetViews>
    <sheetView showGridLines="0" showRowColHeaders="0" zoomScale="80" zoomScaleNormal="80" workbookViewId="0">
      <selection sqref="A1:B1"/>
    </sheetView>
  </sheetViews>
  <sheetFormatPr defaultColWidth="9.8984375" defaultRowHeight="13.8"/>
  <cols>
    <col min="1" max="1" width="9.8984375" style="59"/>
    <col min="2" max="2" width="27.3984375" style="59" customWidth="1"/>
    <col min="3" max="58" width="3" style="59" customWidth="1"/>
    <col min="59" max="59" width="5.19921875" style="59" customWidth="1"/>
    <col min="60" max="16384" width="9.8984375" style="59"/>
  </cols>
  <sheetData>
    <row r="1" spans="1:101">
      <c r="A1" s="224" t="s">
        <v>0</v>
      </c>
      <c r="B1" s="224"/>
      <c r="D1" s="60"/>
    </row>
    <row r="2" spans="1:101" ht="14.4" thickBot="1">
      <c r="A2" s="31"/>
      <c r="B2" s="61" t="s">
        <v>41</v>
      </c>
      <c r="C2" s="62">
        <v>1</v>
      </c>
      <c r="D2" s="63"/>
      <c r="E2" s="64"/>
      <c r="F2" s="65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spans="1:101" ht="14.4" customHeight="1">
      <c r="B3" s="225" t="s">
        <v>71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67"/>
      <c r="BF3" s="67"/>
      <c r="BG3" s="67"/>
    </row>
    <row r="4" spans="1:101" ht="14.4" customHeight="1" thickBot="1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9"/>
      <c r="AX4" s="69"/>
      <c r="AY4" s="69"/>
      <c r="AZ4" s="69"/>
      <c r="BA4" s="69"/>
      <c r="BB4" s="69"/>
      <c r="BC4" s="69"/>
      <c r="BD4" s="69"/>
    </row>
    <row r="5" spans="1:101" ht="14.4" customHeight="1">
      <c r="B5" s="70" t="s">
        <v>42</v>
      </c>
      <c r="C5" s="227">
        <v>2007</v>
      </c>
      <c r="D5" s="227"/>
      <c r="E5" s="227"/>
      <c r="F5" s="227"/>
      <c r="G5" s="227">
        <v>2008</v>
      </c>
      <c r="H5" s="227"/>
      <c r="I5" s="227"/>
      <c r="J5" s="227"/>
      <c r="K5" s="227">
        <v>2009</v>
      </c>
      <c r="L5" s="227"/>
      <c r="M5" s="227"/>
      <c r="N5" s="227"/>
      <c r="O5" s="227">
        <v>2010</v>
      </c>
      <c r="P5" s="227"/>
      <c r="Q5" s="227"/>
      <c r="R5" s="227"/>
      <c r="S5" s="227">
        <v>2011</v>
      </c>
      <c r="T5" s="227"/>
      <c r="U5" s="227"/>
      <c r="V5" s="227"/>
      <c r="W5" s="227">
        <v>2012</v>
      </c>
      <c r="X5" s="227"/>
      <c r="Y5" s="227"/>
      <c r="Z5" s="227"/>
      <c r="AA5" s="227">
        <v>2013</v>
      </c>
      <c r="AB5" s="227"/>
      <c r="AC5" s="227"/>
      <c r="AD5" s="227"/>
      <c r="AE5" s="227">
        <v>2014</v>
      </c>
      <c r="AF5" s="227"/>
      <c r="AG5" s="227"/>
      <c r="AH5" s="227"/>
      <c r="AI5" s="227">
        <v>2015</v>
      </c>
      <c r="AJ5" s="227"/>
      <c r="AK5" s="227"/>
      <c r="AL5" s="227"/>
      <c r="AM5" s="227">
        <v>2016</v>
      </c>
      <c r="AN5" s="227"/>
      <c r="AO5" s="227"/>
      <c r="AP5" s="227"/>
      <c r="AQ5" s="227">
        <v>2017</v>
      </c>
      <c r="AR5" s="227"/>
      <c r="AS5" s="227"/>
      <c r="AT5" s="227"/>
      <c r="AU5" s="227">
        <v>2018</v>
      </c>
      <c r="AV5" s="227"/>
      <c r="AW5" s="227"/>
      <c r="AX5" s="227"/>
      <c r="AY5" s="222">
        <v>2019</v>
      </c>
      <c r="AZ5" s="223"/>
      <c r="BA5" s="223"/>
      <c r="BB5" s="228"/>
      <c r="BC5" s="222">
        <v>2020</v>
      </c>
      <c r="BD5" s="223"/>
      <c r="BE5" s="223"/>
      <c r="BF5" s="223"/>
      <c r="BG5" s="71">
        <v>2021</v>
      </c>
    </row>
    <row r="6" spans="1:101" ht="14.4" thickBot="1">
      <c r="B6" s="72" t="s">
        <v>43</v>
      </c>
      <c r="C6" s="73" t="s">
        <v>44</v>
      </c>
      <c r="D6" s="73" t="s">
        <v>45</v>
      </c>
      <c r="E6" s="73" t="s">
        <v>46</v>
      </c>
      <c r="F6" s="73" t="s">
        <v>47</v>
      </c>
      <c r="G6" s="73" t="s">
        <v>44</v>
      </c>
      <c r="H6" s="73" t="s">
        <v>45</v>
      </c>
      <c r="I6" s="73" t="s">
        <v>46</v>
      </c>
      <c r="J6" s="73" t="s">
        <v>47</v>
      </c>
      <c r="K6" s="73" t="s">
        <v>44</v>
      </c>
      <c r="L6" s="73" t="s">
        <v>45</v>
      </c>
      <c r="M6" s="73" t="s">
        <v>46</v>
      </c>
      <c r="N6" s="73" t="s">
        <v>47</v>
      </c>
      <c r="O6" s="73" t="s">
        <v>44</v>
      </c>
      <c r="P6" s="73" t="s">
        <v>45</v>
      </c>
      <c r="Q6" s="73" t="s">
        <v>46</v>
      </c>
      <c r="R6" s="73" t="s">
        <v>47</v>
      </c>
      <c r="S6" s="73" t="s">
        <v>44</v>
      </c>
      <c r="T6" s="73" t="s">
        <v>45</v>
      </c>
      <c r="U6" s="73" t="s">
        <v>46</v>
      </c>
      <c r="V6" s="73" t="s">
        <v>47</v>
      </c>
      <c r="W6" s="73" t="s">
        <v>44</v>
      </c>
      <c r="X6" s="73" t="s">
        <v>45</v>
      </c>
      <c r="Y6" s="73" t="s">
        <v>46</v>
      </c>
      <c r="Z6" s="73" t="s">
        <v>47</v>
      </c>
      <c r="AA6" s="73" t="s">
        <v>44</v>
      </c>
      <c r="AB6" s="73" t="s">
        <v>45</v>
      </c>
      <c r="AC6" s="73" t="s">
        <v>46</v>
      </c>
      <c r="AD6" s="73" t="s">
        <v>47</v>
      </c>
      <c r="AE6" s="73" t="s">
        <v>44</v>
      </c>
      <c r="AF6" s="73" t="s">
        <v>45</v>
      </c>
      <c r="AG6" s="73" t="s">
        <v>46</v>
      </c>
      <c r="AH6" s="73" t="s">
        <v>47</v>
      </c>
      <c r="AI6" s="73" t="s">
        <v>44</v>
      </c>
      <c r="AJ6" s="73" t="s">
        <v>45</v>
      </c>
      <c r="AK6" s="73" t="s">
        <v>46</v>
      </c>
      <c r="AL6" s="73" t="s">
        <v>47</v>
      </c>
      <c r="AM6" s="73" t="s">
        <v>44</v>
      </c>
      <c r="AN6" s="73" t="s">
        <v>45</v>
      </c>
      <c r="AO6" s="73" t="s">
        <v>46</v>
      </c>
      <c r="AP6" s="73" t="s">
        <v>47</v>
      </c>
      <c r="AQ6" s="73" t="s">
        <v>44</v>
      </c>
      <c r="AR6" s="73" t="s">
        <v>45</v>
      </c>
      <c r="AS6" s="73" t="s">
        <v>46</v>
      </c>
      <c r="AT6" s="73" t="s">
        <v>47</v>
      </c>
      <c r="AU6" s="73" t="s">
        <v>44</v>
      </c>
      <c r="AV6" s="73" t="s">
        <v>45</v>
      </c>
      <c r="AW6" s="74" t="s">
        <v>46</v>
      </c>
      <c r="AX6" s="74" t="s">
        <v>47</v>
      </c>
      <c r="AY6" s="73" t="s">
        <v>44</v>
      </c>
      <c r="AZ6" s="74" t="s">
        <v>45</v>
      </c>
      <c r="BA6" s="74" t="s">
        <v>46</v>
      </c>
      <c r="BB6" s="73" t="s">
        <v>47</v>
      </c>
      <c r="BC6" s="75" t="s">
        <v>44</v>
      </c>
      <c r="BD6" s="76" t="s">
        <v>45</v>
      </c>
      <c r="BE6" s="77" t="s">
        <v>46</v>
      </c>
      <c r="BF6" s="74" t="s">
        <v>47</v>
      </c>
      <c r="BG6" s="78" t="s">
        <v>44</v>
      </c>
    </row>
    <row r="7" spans="1:101" ht="14.4" thickBot="1">
      <c r="B7" s="79" t="s">
        <v>48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1"/>
    </row>
    <row r="8" spans="1:101" ht="14.4" thickBot="1">
      <c r="B8" s="82" t="s">
        <v>49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</row>
    <row r="9" spans="1:101">
      <c r="B9" s="84" t="s">
        <v>50</v>
      </c>
      <c r="C9" s="198">
        <v>0.19647486949257811</v>
      </c>
      <c r="D9" s="186">
        <v>0.29232329435982918</v>
      </c>
      <c r="E9" s="186">
        <v>0.60412147511199465</v>
      </c>
      <c r="F9" s="186">
        <v>1.0263332456901648</v>
      </c>
      <c r="G9" s="186">
        <v>1.9443443445644661</v>
      </c>
      <c r="H9" s="186">
        <v>2.6058637504851645</v>
      </c>
      <c r="I9" s="186">
        <v>2.5223817488211804</v>
      </c>
      <c r="J9" s="186">
        <v>2.2492907304886818</v>
      </c>
      <c r="K9" s="186">
        <v>2.2777085606878025</v>
      </c>
      <c r="L9" s="186">
        <v>0.61675790078572545</v>
      </c>
      <c r="M9" s="186">
        <v>-0.16522141263841458</v>
      </c>
      <c r="N9" s="186">
        <v>-0.91892815606313516</v>
      </c>
      <c r="O9" s="186">
        <v>-2.3460210398948038</v>
      </c>
      <c r="P9" s="186">
        <v>-2.0991416106571541</v>
      </c>
      <c r="Q9" s="186">
        <v>-2.0514480774121568</v>
      </c>
      <c r="R9" s="186">
        <v>-1.925008249603182</v>
      </c>
      <c r="S9" s="186">
        <v>-1.5495726662998874</v>
      </c>
      <c r="T9" s="186">
        <v>-0.72619648641371382</v>
      </c>
      <c r="U9" s="186">
        <v>-0.59949828516236436</v>
      </c>
      <c r="V9" s="186">
        <v>-0.52879093223804341</v>
      </c>
      <c r="W9" s="186">
        <v>-0.23861603525143232</v>
      </c>
      <c r="X9" s="186">
        <v>-0.14217825217362276</v>
      </c>
      <c r="Y9" s="186">
        <v>0.11178302448224217</v>
      </c>
      <c r="Z9" s="186">
        <v>0.31881422092103362</v>
      </c>
      <c r="AA9" s="186">
        <v>-1.3553242387028796E-2</v>
      </c>
      <c r="AB9" s="186">
        <v>-0.14251972039450583</v>
      </c>
      <c r="AC9" s="186">
        <v>-0.41423447527190643</v>
      </c>
      <c r="AD9" s="186">
        <v>-0.56406874130806972</v>
      </c>
      <c r="AE9" s="186">
        <v>-0.6652580611787049</v>
      </c>
      <c r="AF9" s="186">
        <v>-0.78143651708492334</v>
      </c>
      <c r="AG9" s="186">
        <v>-0.64152784253398709</v>
      </c>
      <c r="AH9" s="186">
        <v>-0.49063220823614584</v>
      </c>
      <c r="AI9" s="186">
        <v>-0.28821484918789253</v>
      </c>
      <c r="AJ9" s="186">
        <v>-0.11080189476182907</v>
      </c>
      <c r="AK9" s="186">
        <v>-3.834222817537819E-2</v>
      </c>
      <c r="AL9" s="186">
        <v>0.23261452912812297</v>
      </c>
      <c r="AM9" s="186">
        <v>0.2022222639247184</v>
      </c>
      <c r="AN9" s="186">
        <v>1.1848715547489131E-2</v>
      </c>
      <c r="AO9" s="186">
        <v>-0.33169300730255646</v>
      </c>
      <c r="AP9" s="186">
        <v>-0.38676751826057265</v>
      </c>
      <c r="AQ9" s="186">
        <v>-0.17101198035988707</v>
      </c>
      <c r="AR9" s="186">
        <v>0.36825481974965996</v>
      </c>
      <c r="AS9" s="186">
        <v>0.74828784530814707</v>
      </c>
      <c r="AT9" s="186">
        <v>0.37543098940129838</v>
      </c>
      <c r="AU9" s="186">
        <v>0.14705658295023347</v>
      </c>
      <c r="AV9" s="186">
        <v>-1.3345549831193517E-2</v>
      </c>
      <c r="AW9" s="186">
        <v>-0.23278808615539612</v>
      </c>
      <c r="AX9" s="186">
        <v>-0.10258356879279018</v>
      </c>
      <c r="AY9" s="186">
        <v>4.7753522610085017E-2</v>
      </c>
      <c r="AZ9" s="186">
        <v>3.3923905740063244E-2</v>
      </c>
      <c r="BA9" s="186">
        <v>0.20691836690246093</v>
      </c>
      <c r="BB9" s="186">
        <v>0.38756990972902228</v>
      </c>
      <c r="BC9" s="186">
        <v>0.47754890084911311</v>
      </c>
      <c r="BD9" s="186">
        <v>0.34057229774782166</v>
      </c>
      <c r="BE9" s="186">
        <v>0.51460687156606844</v>
      </c>
      <c r="BF9" s="186">
        <v>-7.7852335321033944E-2</v>
      </c>
      <c r="BG9" s="187">
        <v>-0.10355365669346046</v>
      </c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</row>
    <row r="10" spans="1:101">
      <c r="B10" s="84" t="s">
        <v>51</v>
      </c>
      <c r="C10" s="199">
        <v>0.45083987772903023</v>
      </c>
      <c r="D10" s="188">
        <v>0.65826906810933294</v>
      </c>
      <c r="E10" s="188">
        <v>0.94682107841000795</v>
      </c>
      <c r="F10" s="188">
        <v>1.6080342037753286</v>
      </c>
      <c r="G10" s="188">
        <v>2.4995260224797153</v>
      </c>
      <c r="H10" s="188">
        <v>2.922897213903453</v>
      </c>
      <c r="I10" s="188">
        <v>2.8312035809887823</v>
      </c>
      <c r="J10" s="188">
        <v>1.8552811581630917</v>
      </c>
      <c r="K10" s="188">
        <v>1.6010588999626039</v>
      </c>
      <c r="L10" s="188">
        <v>0.53999817269792905</v>
      </c>
      <c r="M10" s="188">
        <v>-0.23666186039038886</v>
      </c>
      <c r="N10" s="188">
        <v>-0.46248994398454507</v>
      </c>
      <c r="O10" s="188">
        <v>-0.75408321371808895</v>
      </c>
      <c r="P10" s="188">
        <v>-0.34516165238698437</v>
      </c>
      <c r="Q10" s="188">
        <v>0.13713396481310069</v>
      </c>
      <c r="R10" s="188">
        <v>0.55347588723840124</v>
      </c>
      <c r="S10" s="188">
        <v>0.54317426656966561</v>
      </c>
      <c r="T10" s="188">
        <v>1.0532014148745767</v>
      </c>
      <c r="U10" s="188">
        <v>0.91945065804261372</v>
      </c>
      <c r="V10" s="188">
        <v>0.67286020870162511</v>
      </c>
      <c r="W10" s="188">
        <v>0.45289123875174464</v>
      </c>
      <c r="X10" s="188">
        <v>9.1998111276413025E-2</v>
      </c>
      <c r="Y10" s="188">
        <v>0.26321219265464862</v>
      </c>
      <c r="Z10" s="188">
        <v>0.14686308621687413</v>
      </c>
      <c r="AA10" s="188">
        <v>-8.0589092335407578E-2</v>
      </c>
      <c r="AB10" s="188">
        <v>-0.40602631352300628</v>
      </c>
      <c r="AC10" s="188">
        <v>-0.72441223500246132</v>
      </c>
      <c r="AD10" s="188">
        <v>-0.67856640625712705</v>
      </c>
      <c r="AE10" s="188">
        <v>-0.74454170636287775</v>
      </c>
      <c r="AF10" s="188">
        <v>-0.75651829918017166</v>
      </c>
      <c r="AG10" s="188">
        <v>-0.83262043122175033</v>
      </c>
      <c r="AH10" s="188">
        <v>-0.92095127360070139</v>
      </c>
      <c r="AI10" s="188">
        <v>-1.5818918295816968</v>
      </c>
      <c r="AJ10" s="188">
        <v>-1.1923103320022295</v>
      </c>
      <c r="AK10" s="188">
        <v>-1.3518745552220581</v>
      </c>
      <c r="AL10" s="188">
        <v>-1.2624782288323178</v>
      </c>
      <c r="AM10" s="188">
        <v>-0.85172831706850394</v>
      </c>
      <c r="AN10" s="188">
        <v>-0.8994823417020098</v>
      </c>
      <c r="AO10" s="188">
        <v>-0.89980143598983764</v>
      </c>
      <c r="AP10" s="188">
        <v>-0.53132460604482079</v>
      </c>
      <c r="AQ10" s="188">
        <v>0.10260855045894733</v>
      </c>
      <c r="AR10" s="188">
        <v>8.8253386524186073E-2</v>
      </c>
      <c r="AS10" s="188">
        <v>0.36169912566207851</v>
      </c>
      <c r="AT10" s="188">
        <v>0.36294147546485156</v>
      </c>
      <c r="AU10" s="188">
        <v>1.4042966018283679E-2</v>
      </c>
      <c r="AV10" s="188">
        <v>-0.16689328443696125</v>
      </c>
      <c r="AW10" s="188">
        <v>-0.24748313458038407</v>
      </c>
      <c r="AX10" s="188">
        <v>-0.25518677797158151</v>
      </c>
      <c r="AY10" s="188">
        <v>-0.39491567921600751</v>
      </c>
      <c r="AZ10" s="188">
        <v>-0.20130718241404782</v>
      </c>
      <c r="BA10" s="188">
        <v>-0.3095666872856413</v>
      </c>
      <c r="BB10" s="188">
        <v>-0.47637761595846506</v>
      </c>
      <c r="BC10" s="188">
        <v>-0.31153077259388073</v>
      </c>
      <c r="BD10" s="188">
        <v>-1.0354318306870327</v>
      </c>
      <c r="BE10" s="188">
        <v>-0.88354016410687852</v>
      </c>
      <c r="BF10" s="188">
        <v>-1.0304421180576433</v>
      </c>
      <c r="BG10" s="189">
        <v>-0.85154648777179565</v>
      </c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</row>
    <row r="11" spans="1:101" ht="14.4" thickBot="1">
      <c r="B11" s="85" t="s">
        <v>52</v>
      </c>
      <c r="C11" s="199">
        <v>0.53551800862302223</v>
      </c>
      <c r="D11" s="188">
        <v>0.6215612391758174</v>
      </c>
      <c r="E11" s="188">
        <v>0.96049718102882609</v>
      </c>
      <c r="F11" s="188">
        <v>1.4057389782589549</v>
      </c>
      <c r="G11" s="188">
        <v>2.2189419841032727</v>
      </c>
      <c r="H11" s="188">
        <v>2.785996844783988</v>
      </c>
      <c r="I11" s="188">
        <v>2.6679347229049797</v>
      </c>
      <c r="J11" s="188">
        <v>2.5058196690318022</v>
      </c>
      <c r="K11" s="188">
        <v>2.0474333068910657</v>
      </c>
      <c r="L11" s="188">
        <v>0.87230248439203184</v>
      </c>
      <c r="M11" s="188">
        <v>0.14353998385669439</v>
      </c>
      <c r="N11" s="188">
        <v>-0.71122600649795975</v>
      </c>
      <c r="O11" s="188">
        <v>-1.7294588247880625</v>
      </c>
      <c r="P11" s="188">
        <v>-1.7705301348790217</v>
      </c>
      <c r="Q11" s="188">
        <v>-1.7084187589073767</v>
      </c>
      <c r="R11" s="188">
        <v>-1.5406697987819611</v>
      </c>
      <c r="S11" s="188">
        <v>-1.190951843908016</v>
      </c>
      <c r="T11" s="188">
        <v>-0.88521015060078234</v>
      </c>
      <c r="U11" s="188">
        <v>-0.67182688471563312</v>
      </c>
      <c r="V11" s="188">
        <v>-0.59323293570486635</v>
      </c>
      <c r="W11" s="188">
        <v>-0.42618543875103426</v>
      </c>
      <c r="X11" s="188">
        <v>-0.29441068980851931</v>
      </c>
      <c r="Y11" s="188">
        <v>-0.33237748231023756</v>
      </c>
      <c r="Z11" s="188">
        <v>-0.26208441027211271</v>
      </c>
      <c r="AA11" s="188">
        <v>-0.53479960015815542</v>
      </c>
      <c r="AB11" s="188">
        <v>-0.56410403410528698</v>
      </c>
      <c r="AC11" s="188">
        <v>-0.6550911138199631</v>
      </c>
      <c r="AD11" s="188">
        <v>-0.84488701354878071</v>
      </c>
      <c r="AE11" s="188">
        <v>-0.8876219872825174</v>
      </c>
      <c r="AF11" s="188">
        <v>-0.94991814918993533</v>
      </c>
      <c r="AG11" s="188">
        <v>-0.62665942226915694</v>
      </c>
      <c r="AH11" s="188">
        <v>-0.44969454941280868</v>
      </c>
      <c r="AI11" s="188">
        <v>-0.22721280461870738</v>
      </c>
      <c r="AJ11" s="188">
        <v>-0.18144297801541315</v>
      </c>
      <c r="AK11" s="188">
        <v>-0.20240658716351972</v>
      </c>
      <c r="AL11" s="188">
        <v>-0.118717207127803</v>
      </c>
      <c r="AM11" s="188">
        <v>-8.2744547252938672E-2</v>
      </c>
      <c r="AN11" s="188">
        <v>-0.21955478663830355</v>
      </c>
      <c r="AO11" s="188">
        <v>-0.30445334390921808</v>
      </c>
      <c r="AP11" s="188">
        <v>-0.37622800756191832</v>
      </c>
      <c r="AQ11" s="188">
        <v>-0.18109042085241922</v>
      </c>
      <c r="AR11" s="188">
        <v>0.41887154368275986</v>
      </c>
      <c r="AS11" s="188">
        <v>0.79045329836134803</v>
      </c>
      <c r="AT11" s="188">
        <v>0.38199954069266179</v>
      </c>
      <c r="AU11" s="188">
        <v>0.21944424106288121</v>
      </c>
      <c r="AV11" s="188">
        <v>7.1112738163538858E-2</v>
      </c>
      <c r="AW11" s="188">
        <v>-0.13040581543795374</v>
      </c>
      <c r="AX11" s="188">
        <v>8.3731384084212643E-2</v>
      </c>
      <c r="AY11" s="188">
        <v>0.1729853238886786</v>
      </c>
      <c r="AZ11" s="188">
        <v>0.17709656180318978</v>
      </c>
      <c r="BA11" s="188">
        <v>0.20369515265707916</v>
      </c>
      <c r="BB11" s="188">
        <v>0.29627732134059825</v>
      </c>
      <c r="BC11" s="188">
        <v>0.3575138803775389</v>
      </c>
      <c r="BD11" s="188">
        <v>0.20081641887638074</v>
      </c>
      <c r="BE11" s="188">
        <v>2.389162297049289E-3</v>
      </c>
      <c r="BF11" s="188">
        <v>-0.25512817327163506</v>
      </c>
      <c r="BG11" s="189">
        <v>-0.23292706877636979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</row>
    <row r="12" spans="1:101" ht="14.4" thickBot="1">
      <c r="B12" s="86" t="s">
        <v>53</v>
      </c>
      <c r="C12" s="200">
        <v>2.008023528029812</v>
      </c>
      <c r="D12" s="190">
        <v>1.9000053487728814</v>
      </c>
      <c r="E12" s="190">
        <v>1.5783638538851477</v>
      </c>
      <c r="F12" s="190">
        <v>1.6645099026121128</v>
      </c>
      <c r="G12" s="190">
        <v>2.4172990234295524</v>
      </c>
      <c r="H12" s="190">
        <v>2.2277025486118323</v>
      </c>
      <c r="I12" s="190">
        <v>1.7300574757499851</v>
      </c>
      <c r="J12" s="190">
        <v>0.88018474005064673</v>
      </c>
      <c r="K12" s="190">
        <v>-0.70013191684859055</v>
      </c>
      <c r="L12" s="190">
        <v>-1.3865130125403329</v>
      </c>
      <c r="M12" s="190">
        <v>-2.070101126047355</v>
      </c>
      <c r="N12" s="190">
        <v>-2.212670751547797</v>
      </c>
      <c r="O12" s="190">
        <v>-2.0299820629159737</v>
      </c>
      <c r="P12" s="190">
        <v>-1.7431176070260463</v>
      </c>
      <c r="Q12" s="190">
        <v>-1.3793120600953148</v>
      </c>
      <c r="R12" s="190">
        <v>-0.95613715754502648</v>
      </c>
      <c r="S12" s="190">
        <v>-0.69344689726259146</v>
      </c>
      <c r="T12" s="190">
        <v>-0.61779011928234973</v>
      </c>
      <c r="U12" s="190">
        <v>-0.74289062999267164</v>
      </c>
      <c r="V12" s="190">
        <v>-0.6172950354965322</v>
      </c>
      <c r="W12" s="190">
        <v>-0.52072093908821948</v>
      </c>
      <c r="X12" s="190">
        <v>-0.66633512482928559</v>
      </c>
      <c r="Y12" s="190">
        <v>-0.60472017604446593</v>
      </c>
      <c r="Z12" s="190">
        <v>-0.60350841078227335</v>
      </c>
      <c r="AA12" s="190">
        <v>-0.34371744086871564</v>
      </c>
      <c r="AB12" s="190">
        <v>-0.31856330846481945</v>
      </c>
      <c r="AC12" s="190">
        <v>-9.4846992476346412E-2</v>
      </c>
      <c r="AD12" s="190">
        <v>-0.28432829765003381</v>
      </c>
      <c r="AE12" s="190">
        <v>-0.44782850404126245</v>
      </c>
      <c r="AF12" s="190">
        <v>-0.32577268145402988</v>
      </c>
      <c r="AG12" s="190">
        <v>-0.35768511515203666</v>
      </c>
      <c r="AH12" s="190">
        <v>-0.20491105322843986</v>
      </c>
      <c r="AI12" s="190">
        <v>-0.35832931589273287</v>
      </c>
      <c r="AJ12" s="190">
        <v>-0.31659689875749281</v>
      </c>
      <c r="AK12" s="190">
        <v>-0.19106104268277535</v>
      </c>
      <c r="AL12" s="190">
        <v>-0.1308072944929406</v>
      </c>
      <c r="AM12" s="190">
        <v>5.1613032223161324E-3</v>
      </c>
      <c r="AN12" s="190">
        <v>0.18152172435193731</v>
      </c>
      <c r="AO12" s="190">
        <v>0.1519886378957396</v>
      </c>
      <c r="AP12" s="190">
        <v>0.26454342417788368</v>
      </c>
      <c r="AQ12" s="190">
        <v>0.34985642969288833</v>
      </c>
      <c r="AR12" s="190">
        <v>0.25704303323172467</v>
      </c>
      <c r="AS12" s="190">
        <v>5.6573504884719836E-2</v>
      </c>
      <c r="AT12" s="190">
        <v>9.7507125497561478E-2</v>
      </c>
      <c r="AU12" s="190">
        <v>0.37643529476294718</v>
      </c>
      <c r="AV12" s="190">
        <v>0.51921650260738406</v>
      </c>
      <c r="AW12" s="190">
        <v>0.44597662345889788</v>
      </c>
      <c r="AX12" s="190">
        <v>0.40096436599994634</v>
      </c>
      <c r="AY12" s="190">
        <v>0.3673778352258088</v>
      </c>
      <c r="AZ12" s="190">
        <v>0.150918708019289</v>
      </c>
      <c r="BA12" s="190">
        <v>0.34105671500736717</v>
      </c>
      <c r="BB12" s="190">
        <v>0.25301410246466688</v>
      </c>
      <c r="BC12" s="190">
        <v>0.35898315916213902</v>
      </c>
      <c r="BD12" s="190">
        <v>0.23436691477978991</v>
      </c>
      <c r="BE12" s="190">
        <v>0.50787128812182292</v>
      </c>
      <c r="BF12" s="190">
        <v>0.76115877514919839</v>
      </c>
      <c r="BG12" s="191">
        <v>0.43143908365044331</v>
      </c>
    </row>
    <row r="13" spans="1:101" ht="14.4" thickBot="1">
      <c r="B13" s="87" t="s">
        <v>54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5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</row>
    <row r="14" spans="1:101">
      <c r="B14" s="84" t="s">
        <v>55</v>
      </c>
      <c r="C14" s="198">
        <v>1.1812113225075933</v>
      </c>
      <c r="D14" s="186">
        <v>1.4274770334912539</v>
      </c>
      <c r="E14" s="186">
        <v>1.501356746786352</v>
      </c>
      <c r="F14" s="186">
        <v>1.476730175687986</v>
      </c>
      <c r="G14" s="186">
        <v>1.2304644647043255</v>
      </c>
      <c r="H14" s="186">
        <v>1.3289707490977898</v>
      </c>
      <c r="I14" s="186">
        <v>0.98419875372066479</v>
      </c>
      <c r="J14" s="186">
        <v>0.5162939028517094</v>
      </c>
      <c r="K14" s="186">
        <v>-0.56727522547639753</v>
      </c>
      <c r="L14" s="186">
        <v>-0.98592693414862054</v>
      </c>
      <c r="M14" s="186">
        <v>-0.98592693414862054</v>
      </c>
      <c r="N14" s="186">
        <v>-1.42920521391921</v>
      </c>
      <c r="O14" s="186">
        <v>-2.0941226335750933</v>
      </c>
      <c r="P14" s="186">
        <v>-2.0941226335750933</v>
      </c>
      <c r="Q14" s="186">
        <v>-1.9463632069848966</v>
      </c>
      <c r="R14" s="186">
        <v>-1.8232303514930663</v>
      </c>
      <c r="S14" s="186">
        <v>-1.8232303514930663</v>
      </c>
      <c r="T14" s="186">
        <v>-1.4538317850175759</v>
      </c>
      <c r="U14" s="186">
        <v>-1.281445787329013</v>
      </c>
      <c r="V14" s="186">
        <v>-1.0105535052469865</v>
      </c>
      <c r="W14" s="186">
        <v>-1.1829395029355492</v>
      </c>
      <c r="X14" s="186">
        <v>-0.88742064975515611</v>
      </c>
      <c r="Y14" s="186">
        <v>-0.69040808096822792</v>
      </c>
      <c r="Z14" s="186">
        <v>-0.83816750755842417</v>
      </c>
      <c r="AA14" s="186">
        <v>-0.81354093646005821</v>
      </c>
      <c r="AB14" s="186">
        <v>-0.46876894108293321</v>
      </c>
      <c r="AC14" s="186">
        <v>-0.27175637229600452</v>
      </c>
      <c r="AD14" s="186">
        <v>-0.39488922778783486</v>
      </c>
      <c r="AE14" s="186">
        <v>-0.64115493877149554</v>
      </c>
      <c r="AF14" s="186">
        <v>-0.34563608559110287</v>
      </c>
      <c r="AG14" s="186">
        <v>0.17152190747458443</v>
      </c>
      <c r="AH14" s="186">
        <v>-5.0117232410709825E-2</v>
      </c>
      <c r="AI14" s="186">
        <v>-2.5490661312343846E-2</v>
      </c>
      <c r="AJ14" s="186">
        <v>9.7642194179486483E-2</v>
      </c>
      <c r="AK14" s="186">
        <v>0.36853447626151314</v>
      </c>
      <c r="AL14" s="186">
        <v>0.24540162076968278</v>
      </c>
      <c r="AM14" s="186">
        <v>0.36853447626151314</v>
      </c>
      <c r="AN14" s="186">
        <v>0.44241418955661149</v>
      </c>
      <c r="AO14" s="186">
        <v>0.56554704504844155</v>
      </c>
      <c r="AP14" s="186">
        <v>0.54092047395007559</v>
      </c>
      <c r="AQ14" s="186">
        <v>0.41778761845824508</v>
      </c>
      <c r="AR14" s="186">
        <v>0.68867990054027195</v>
      </c>
      <c r="AS14" s="186">
        <v>0.78718618493373627</v>
      </c>
      <c r="AT14" s="186">
        <v>0.76255961383537008</v>
      </c>
      <c r="AU14" s="186">
        <v>0.63942675834353979</v>
      </c>
      <c r="AV14" s="186">
        <v>0.95957218262229882</v>
      </c>
      <c r="AW14" s="186">
        <v>1.0334518959173968</v>
      </c>
      <c r="AX14" s="186">
        <v>0.95957218262229882</v>
      </c>
      <c r="AY14" s="186">
        <v>0.81181275603210223</v>
      </c>
      <c r="AZ14" s="186">
        <v>0.91031904042556666</v>
      </c>
      <c r="BA14" s="186">
        <v>0.91031904042556666</v>
      </c>
      <c r="BB14" s="186">
        <v>0.83643932713046842</v>
      </c>
      <c r="BC14" s="186">
        <v>0.63942675834353979</v>
      </c>
      <c r="BD14" s="186">
        <v>0.27002819186804877</v>
      </c>
      <c r="BE14" s="186">
        <v>0.17152190747458443</v>
      </c>
      <c r="BF14" s="186">
        <v>0.24540162076968278</v>
      </c>
      <c r="BG14" s="187">
        <v>0.61480018724517382</v>
      </c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</row>
    <row r="15" spans="1:101">
      <c r="B15" s="84" t="s">
        <v>56</v>
      </c>
      <c r="C15" s="199">
        <v>0.96455122061117526</v>
      </c>
      <c r="D15" s="188">
        <v>1.101657005087078</v>
      </c>
      <c r="E15" s="188">
        <v>1.1930608614043463</v>
      </c>
      <c r="F15" s="188">
        <v>1.1930608614043463</v>
      </c>
      <c r="G15" s="188">
        <v>1.2387627895629807</v>
      </c>
      <c r="H15" s="188">
        <v>1.3758685740388834</v>
      </c>
      <c r="I15" s="188">
        <v>1.1473589332457124</v>
      </c>
      <c r="J15" s="188">
        <v>0.87314736429390682</v>
      </c>
      <c r="K15" s="188">
        <v>0.5989357953421014</v>
      </c>
      <c r="L15" s="188">
        <v>0.41612808270756452</v>
      </c>
      <c r="M15" s="188">
        <v>0.23332037007302764</v>
      </c>
      <c r="N15" s="188">
        <v>-0.26940083967194922</v>
      </c>
      <c r="O15" s="188">
        <v>-1.0920355465273655</v>
      </c>
      <c r="P15" s="188">
        <v>-1.6861606125896103</v>
      </c>
      <c r="Q15" s="188">
        <v>-1.6861606125896103</v>
      </c>
      <c r="R15" s="188">
        <v>-2.1431798941759528</v>
      </c>
      <c r="S15" s="188">
        <v>-2.2802856786518557</v>
      </c>
      <c r="T15" s="188">
        <v>-1.9146702533827815</v>
      </c>
      <c r="U15" s="188">
        <v>-1.9146702533827815</v>
      </c>
      <c r="V15" s="188">
        <v>-1.5490548281137078</v>
      </c>
      <c r="W15" s="188">
        <v>-1.5947567562723417</v>
      </c>
      <c r="X15" s="188">
        <v>-1.2291413310032679</v>
      </c>
      <c r="Y15" s="188">
        <v>-1.183439402844634</v>
      </c>
      <c r="Z15" s="188">
        <v>-1.0006316902100969</v>
      </c>
      <c r="AA15" s="188">
        <v>-0.95492976205146274</v>
      </c>
      <c r="AB15" s="188">
        <v>-0.49791048046512038</v>
      </c>
      <c r="AC15" s="188">
        <v>-0.36080469598921733</v>
      </c>
      <c r="AD15" s="188">
        <v>-0.40650662414785182</v>
      </c>
      <c r="AE15" s="188">
        <v>-0.63501626494102303</v>
      </c>
      <c r="AF15" s="188">
        <v>-0.54361240862375448</v>
      </c>
      <c r="AG15" s="188">
        <v>-0.22369891151331472</v>
      </c>
      <c r="AH15" s="188">
        <v>-0.40650662414785182</v>
      </c>
      <c r="AI15" s="188">
        <v>-0.17799698335468064</v>
      </c>
      <c r="AJ15" s="188">
        <v>-0.22369891151331472</v>
      </c>
      <c r="AK15" s="188">
        <v>5.0512657438490524E-2</v>
      </c>
      <c r="AL15" s="188">
        <v>0.14191651375575909</v>
      </c>
      <c r="AM15" s="188">
        <v>0.23332037007302764</v>
      </c>
      <c r="AN15" s="188">
        <v>0.32472422639029597</v>
      </c>
      <c r="AO15" s="188">
        <v>0.46183001086619879</v>
      </c>
      <c r="AP15" s="188">
        <v>0.46183001086619879</v>
      </c>
      <c r="AQ15" s="188">
        <v>0.41612808270756452</v>
      </c>
      <c r="AR15" s="188">
        <v>0.55323386718346712</v>
      </c>
      <c r="AS15" s="188">
        <v>0.5989357953421014</v>
      </c>
      <c r="AT15" s="188">
        <v>0.55323386718346712</v>
      </c>
      <c r="AU15" s="188">
        <v>0.5989357953421014</v>
      </c>
      <c r="AV15" s="188">
        <v>0.82744543613527255</v>
      </c>
      <c r="AW15" s="188">
        <v>0.96455122061117526</v>
      </c>
      <c r="AX15" s="188">
        <v>0.96455122061117526</v>
      </c>
      <c r="AY15" s="188">
        <v>0.9188492924525411</v>
      </c>
      <c r="AZ15" s="188">
        <v>0.9188492924525411</v>
      </c>
      <c r="BA15" s="188">
        <v>0.87314736429390682</v>
      </c>
      <c r="BB15" s="188">
        <v>0.78174350797663827</v>
      </c>
      <c r="BC15" s="188">
        <v>0.64463772350073567</v>
      </c>
      <c r="BD15" s="188">
        <v>0.69033965165936995</v>
      </c>
      <c r="BE15" s="188">
        <v>0.55323386718346712</v>
      </c>
      <c r="BF15" s="188">
        <v>0.5989357953421014</v>
      </c>
      <c r="BG15" s="189">
        <v>0.50753193902483285</v>
      </c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</row>
    <row r="16" spans="1:101">
      <c r="B16" s="88" t="s">
        <v>57</v>
      </c>
      <c r="C16" s="199">
        <v>1.0489351778905076</v>
      </c>
      <c r="D16" s="188">
        <v>1.4939006293810757</v>
      </c>
      <c r="E16" s="188">
        <v>1.2714179036357915</v>
      </c>
      <c r="F16" s="188">
        <v>1.3533852236472119</v>
      </c>
      <c r="G16" s="188">
        <v>1.1074832636129508</v>
      </c>
      <c r="H16" s="188">
        <v>0.99038709216806442</v>
      </c>
      <c r="I16" s="188">
        <v>0.54542164067749621</v>
      </c>
      <c r="J16" s="188">
        <v>0.26439082920976914</v>
      </c>
      <c r="K16" s="188">
        <v>-0.7075073937827876</v>
      </c>
      <c r="L16" s="188">
        <v>-1.2812786338627304</v>
      </c>
      <c r="M16" s="188">
        <v>-1.5623094453304576</v>
      </c>
      <c r="N16" s="188">
        <v>-1.1758920795623329</v>
      </c>
      <c r="O16" s="188">
        <v>-1.9955652796765373</v>
      </c>
      <c r="P16" s="188">
        <v>-2.1009518339769349</v>
      </c>
      <c r="Q16" s="188">
        <v>-1.9135979596651167</v>
      </c>
      <c r="R16" s="188">
        <v>-1.6442767653418784</v>
      </c>
      <c r="S16" s="188">
        <v>-1.6911152339198328</v>
      </c>
      <c r="T16" s="188">
        <v>-1.6794056167753439</v>
      </c>
      <c r="U16" s="188">
        <v>-1.4335036567410828</v>
      </c>
      <c r="V16" s="188">
        <v>-1.3281171024406853</v>
      </c>
      <c r="W16" s="188">
        <v>-1.0822151424064239</v>
      </c>
      <c r="X16" s="188">
        <v>-0.6723785423493216</v>
      </c>
      <c r="Y16" s="188">
        <v>-0.92999011952807142</v>
      </c>
      <c r="Z16" s="188">
        <v>-0.7075073937827876</v>
      </c>
      <c r="AA16" s="188">
        <v>-0.37963811373710576</v>
      </c>
      <c r="AB16" s="188">
        <v>-0.18057462228079904</v>
      </c>
      <c r="AC16" s="188">
        <v>-0.42647658231506053</v>
      </c>
      <c r="AD16" s="188">
        <v>-0.14544577084733307</v>
      </c>
      <c r="AE16" s="188">
        <v>-0.20399385656977623</v>
      </c>
      <c r="AF16" s="188">
        <v>-0.21570347371426504</v>
      </c>
      <c r="AG16" s="188">
        <v>0.35806776636567827</v>
      </c>
      <c r="AH16" s="188">
        <v>0.13558504062039398</v>
      </c>
      <c r="AI16" s="188">
        <v>-5.1768833691423911E-2</v>
      </c>
      <c r="AJ16" s="188">
        <v>0.32293891493221233</v>
      </c>
      <c r="AK16" s="188">
        <v>0.48687355495505302</v>
      </c>
      <c r="AL16" s="188">
        <v>0.72106589784482567</v>
      </c>
      <c r="AM16" s="188">
        <v>0.58055049211096221</v>
      </c>
      <c r="AN16" s="188">
        <v>0.44003508637709865</v>
      </c>
      <c r="AO16" s="188">
        <v>0.74448513213380307</v>
      </c>
      <c r="AP16" s="188">
        <v>0.56884087496647362</v>
      </c>
      <c r="AQ16" s="188">
        <v>0.54542164067749621</v>
      </c>
      <c r="AR16" s="188">
        <v>0.74448513213380307</v>
      </c>
      <c r="AS16" s="188">
        <v>0.87329092072317804</v>
      </c>
      <c r="AT16" s="188">
        <v>0.74448513213380307</v>
      </c>
      <c r="AU16" s="188">
        <v>0.65080819497789399</v>
      </c>
      <c r="AV16" s="188">
        <v>1.002096709312553</v>
      </c>
      <c r="AW16" s="188">
        <v>1.2362890522023255</v>
      </c>
      <c r="AX16" s="188">
        <v>0.97867747502357583</v>
      </c>
      <c r="AY16" s="188">
        <v>0.81474283500073486</v>
      </c>
      <c r="AZ16" s="188">
        <v>1.0840640293239736</v>
      </c>
      <c r="BA16" s="188">
        <v>1.0489351778905076</v>
      </c>
      <c r="BB16" s="188">
        <v>0.6039697263999394</v>
      </c>
      <c r="BC16" s="188">
        <v>0.52200240638851902</v>
      </c>
      <c r="BD16" s="188">
        <v>-0.19228423942528786</v>
      </c>
      <c r="BE16" s="188">
        <v>-0.42647658231506053</v>
      </c>
      <c r="BF16" s="188">
        <v>3.019848631999645E-2</v>
      </c>
      <c r="BG16" s="189">
        <v>0.81474283500073486</v>
      </c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</row>
    <row r="17" spans="2:99">
      <c r="B17" s="84" t="s">
        <v>58</v>
      </c>
      <c r="C17" s="199">
        <v>-0.12438672942496722</v>
      </c>
      <c r="D17" s="188">
        <v>0.22090760063460377</v>
      </c>
      <c r="E17" s="188">
        <v>0.4050645766663743</v>
      </c>
      <c r="F17" s="188">
        <v>-5.5327863413053673E-2</v>
      </c>
      <c r="G17" s="188">
        <v>-0.19344559543688075</v>
      </c>
      <c r="H17" s="188">
        <v>3.675062460283323E-2</v>
      </c>
      <c r="I17" s="188">
        <v>0.12882911261871688</v>
      </c>
      <c r="J17" s="188">
        <v>-0.19344559543688075</v>
      </c>
      <c r="K17" s="188">
        <v>-1.022151987579853</v>
      </c>
      <c r="L17" s="188">
        <v>-1.1602697196036802</v>
      </c>
      <c r="M17" s="188">
        <v>-1.0912108535917666</v>
      </c>
      <c r="N17" s="188">
        <v>-1.5516032936711945</v>
      </c>
      <c r="O17" s="188">
        <v>-2.1270938437704796</v>
      </c>
      <c r="P17" s="188">
        <v>-2.0350153557545942</v>
      </c>
      <c r="Q17" s="188">
        <v>-1.6436817816870815</v>
      </c>
      <c r="R17" s="188">
        <v>-1.4825444276592812</v>
      </c>
      <c r="S17" s="188">
        <v>-1.5746229156751648</v>
      </c>
      <c r="T17" s="188">
        <v>-1.2293285856155938</v>
      </c>
      <c r="U17" s="188">
        <v>-1.0912108535917666</v>
      </c>
      <c r="V17" s="188">
        <v>-1.022151987579853</v>
      </c>
      <c r="W17" s="188">
        <v>-1.1602697196036802</v>
      </c>
      <c r="X17" s="188">
        <v>-0.83799501154808254</v>
      </c>
      <c r="Y17" s="188">
        <v>-0.60779879150836857</v>
      </c>
      <c r="Z17" s="188">
        <v>-0.83799501154808254</v>
      </c>
      <c r="AA17" s="188">
        <v>-0.86101463355205266</v>
      </c>
      <c r="AB17" s="188">
        <v>-0.53873992549645178</v>
      </c>
      <c r="AC17" s="188">
        <v>-0.37760257146865456</v>
      </c>
      <c r="AD17" s="188">
        <v>-0.42364181547659474</v>
      </c>
      <c r="AE17" s="188">
        <v>-0.44666143748056814</v>
      </c>
      <c r="AF17" s="188">
        <v>-0.21646521744085412</v>
      </c>
      <c r="AG17" s="188">
        <v>0.2669468446425472</v>
      </c>
      <c r="AH17" s="188">
        <v>1.3731002598859869E-2</v>
      </c>
      <c r="AI17" s="188">
        <v>-9.2886194051102211E-3</v>
      </c>
      <c r="AJ17" s="188">
        <v>0.22090760063460377</v>
      </c>
      <c r="AK17" s="188">
        <v>0.4050645766663743</v>
      </c>
      <c r="AL17" s="188">
        <v>0.4050645766663743</v>
      </c>
      <c r="AM17" s="188">
        <v>0.45110382067431776</v>
      </c>
      <c r="AN17" s="188">
        <v>0.72733928472197518</v>
      </c>
      <c r="AO17" s="188">
        <v>0.79639815073388875</v>
      </c>
      <c r="AP17" s="188">
        <v>0.72733928472197518</v>
      </c>
      <c r="AQ17" s="188">
        <v>0.56620193069417479</v>
      </c>
      <c r="AR17" s="188">
        <v>0.9345158827577158</v>
      </c>
      <c r="AS17" s="188">
        <v>0.9345158827577158</v>
      </c>
      <c r="AT17" s="188">
        <v>1.0035747487696294</v>
      </c>
      <c r="AU17" s="188">
        <v>0.88847663874977234</v>
      </c>
      <c r="AV17" s="188">
        <v>1.2337709688093434</v>
      </c>
      <c r="AW17" s="188">
        <v>1.6251045428768578</v>
      </c>
      <c r="AX17" s="188">
        <v>1.3949083228371439</v>
      </c>
      <c r="AY17" s="188">
        <v>1.3258494568252304</v>
      </c>
      <c r="AZ17" s="188">
        <v>1.4179279448411173</v>
      </c>
      <c r="BA17" s="188">
        <v>1.3488690788292004</v>
      </c>
      <c r="BB17" s="188">
        <v>1.4179279448411173</v>
      </c>
      <c r="BC17" s="188">
        <v>1.3949083228371439</v>
      </c>
      <c r="BD17" s="188">
        <v>0.95753550476168925</v>
      </c>
      <c r="BE17" s="188">
        <v>0.7503589067259453</v>
      </c>
      <c r="BF17" s="188">
        <v>0.95753550476168925</v>
      </c>
      <c r="BG17" s="189">
        <v>0.95753550476168925</v>
      </c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</row>
    <row r="18" spans="2:99">
      <c r="B18" s="84" t="s">
        <v>59</v>
      </c>
      <c r="C18" s="199">
        <v>0.33389395348560363</v>
      </c>
      <c r="D18" s="188">
        <v>0.69833565165180356</v>
      </c>
      <c r="E18" s="188">
        <v>1.002037066790304</v>
      </c>
      <c r="F18" s="188">
        <v>0.61734860761487187</v>
      </c>
      <c r="G18" s="188">
        <v>0.45537451954100266</v>
      </c>
      <c r="H18" s="188">
        <v>0.65784212963333621</v>
      </c>
      <c r="I18" s="188">
        <v>0.53636156357793729</v>
      </c>
      <c r="J18" s="188">
        <v>0.15167310440250226</v>
      </c>
      <c r="K18" s="188">
        <v>-1.022639034133032</v>
      </c>
      <c r="L18" s="188">
        <v>-1.1846131222068983</v>
      </c>
      <c r="M18" s="188">
        <v>-1.265600166243833</v>
      </c>
      <c r="N18" s="188">
        <v>-1.8527562355115987</v>
      </c>
      <c r="O18" s="188">
        <v>-2.5208993488163003</v>
      </c>
      <c r="P18" s="188">
        <v>-2.2576914556962659</v>
      </c>
      <c r="Q18" s="188">
        <v>-1.751522430465432</v>
      </c>
      <c r="R18" s="188">
        <v>-1.4478210153269315</v>
      </c>
      <c r="S18" s="188">
        <v>-1.650288625419265</v>
      </c>
      <c r="T18" s="188">
        <v>-1.3060936882622973</v>
      </c>
      <c r="U18" s="188">
        <v>-1.1036260781699638</v>
      </c>
      <c r="V18" s="188">
        <v>-0.92140522908686529</v>
      </c>
      <c r="W18" s="188">
        <v>-1.265600166243833</v>
      </c>
      <c r="X18" s="188">
        <v>-0.90115846807763023</v>
      </c>
      <c r="Y18" s="188">
        <v>-0.57721029192989759</v>
      </c>
      <c r="Z18" s="188">
        <v>-0.65819733596683216</v>
      </c>
      <c r="AA18" s="188">
        <v>-0.82017142404069843</v>
      </c>
      <c r="AB18" s="188">
        <v>-0.51647000890219807</v>
      </c>
      <c r="AC18" s="188">
        <v>-0.17227507174523035</v>
      </c>
      <c r="AD18" s="188">
        <v>-0.21276859376369767</v>
      </c>
      <c r="AE18" s="188">
        <v>-0.35449592082833176</v>
      </c>
      <c r="AF18" s="188">
        <v>-0.23301535477292987</v>
      </c>
      <c r="AG18" s="188">
        <v>0.33389395348560363</v>
      </c>
      <c r="AH18" s="188">
        <v>9.0932821374802741E-2</v>
      </c>
      <c r="AI18" s="188">
        <v>7.0686060365570527E-2</v>
      </c>
      <c r="AJ18" s="188">
        <v>0.13142634339327003</v>
      </c>
      <c r="AK18" s="188">
        <v>0.39463423651330315</v>
      </c>
      <c r="AL18" s="188">
        <v>0.39463423651330315</v>
      </c>
      <c r="AM18" s="188">
        <v>0.31364719247637141</v>
      </c>
      <c r="AN18" s="188">
        <v>0.63759536862410404</v>
      </c>
      <c r="AO18" s="188">
        <v>0.75907593467950307</v>
      </c>
      <c r="AP18" s="188">
        <v>0.57685508559640453</v>
      </c>
      <c r="AQ18" s="188">
        <v>0.35414071449483586</v>
      </c>
      <c r="AR18" s="188">
        <v>0.61734860761487187</v>
      </c>
      <c r="AS18" s="188">
        <v>0.75907593467950307</v>
      </c>
      <c r="AT18" s="188">
        <v>0.81981621770720547</v>
      </c>
      <c r="AU18" s="188">
        <v>0.69833565165180356</v>
      </c>
      <c r="AV18" s="188">
        <v>1.265244959910337</v>
      </c>
      <c r="AW18" s="188">
        <v>1.4474658089934385</v>
      </c>
      <c r="AX18" s="188">
        <v>1.1842579158734055</v>
      </c>
      <c r="AY18" s="188">
        <v>1.1032708718364708</v>
      </c>
      <c r="AZ18" s="188">
        <v>1.2854917209195722</v>
      </c>
      <c r="BA18" s="188">
        <v>1.0627773498180035</v>
      </c>
      <c r="BB18" s="188">
        <v>1.0830241108272385</v>
      </c>
      <c r="BC18" s="188">
        <v>1.2449981989011047</v>
      </c>
      <c r="BD18" s="188">
        <v>0.7995694566979703</v>
      </c>
      <c r="BE18" s="188">
        <v>0.55660832458716947</v>
      </c>
      <c r="BF18" s="188">
        <v>0.77932269568873813</v>
      </c>
      <c r="BG18" s="189">
        <v>0.77932269568873813</v>
      </c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</row>
    <row r="19" spans="2:99" ht="15" customHeight="1">
      <c r="B19" s="88" t="s">
        <v>60</v>
      </c>
      <c r="C19" s="199">
        <v>-0.60802917837047754</v>
      </c>
      <c r="D19" s="188">
        <v>-0.34012032746514642</v>
      </c>
      <c r="E19" s="188">
        <v>-0.29140962730053982</v>
      </c>
      <c r="F19" s="188">
        <v>-0.80287197902890051</v>
      </c>
      <c r="G19" s="188">
        <v>-0.90029337935811371</v>
      </c>
      <c r="H19" s="188">
        <v>-0.63238452845278259</v>
      </c>
      <c r="I19" s="188">
        <v>-0.31576497738284143</v>
      </c>
      <c r="J19" s="188">
        <v>-0.58367382828817593</v>
      </c>
      <c r="K19" s="188">
        <v>-0.94900407952272026</v>
      </c>
      <c r="L19" s="188">
        <v>-1.0220701297696284</v>
      </c>
      <c r="M19" s="188">
        <v>-0.80287197902890051</v>
      </c>
      <c r="N19" s="188">
        <v>-1.0951361800165367</v>
      </c>
      <c r="O19" s="188">
        <v>-1.5335324814979892</v>
      </c>
      <c r="P19" s="188">
        <v>-1.655309231909504</v>
      </c>
      <c r="Q19" s="188">
        <v>-1.4117557310864743</v>
      </c>
      <c r="R19" s="188">
        <v>-1.4117557310864743</v>
      </c>
      <c r="S19" s="188">
        <v>-1.3874003810041728</v>
      </c>
      <c r="T19" s="188">
        <v>-1.0464254798519301</v>
      </c>
      <c r="U19" s="188">
        <v>-0.99771477968732691</v>
      </c>
      <c r="V19" s="188">
        <v>-1.070780829934235</v>
      </c>
      <c r="W19" s="188">
        <v>-0.97335942960502186</v>
      </c>
      <c r="X19" s="188">
        <v>-0.6810952286173857</v>
      </c>
      <c r="Y19" s="188">
        <v>-0.60802917837047754</v>
      </c>
      <c r="Z19" s="188">
        <v>-0.97335942960502186</v>
      </c>
      <c r="AA19" s="188">
        <v>-0.82722732911120556</v>
      </c>
      <c r="AB19" s="188">
        <v>-0.51060777804126778</v>
      </c>
      <c r="AC19" s="188">
        <v>-0.58367382828817593</v>
      </c>
      <c r="AD19" s="188">
        <v>-0.63238452845278259</v>
      </c>
      <c r="AE19" s="188">
        <v>-0.48625242795896279</v>
      </c>
      <c r="AF19" s="188">
        <v>-0.16963287688902506</v>
      </c>
      <c r="AG19" s="188">
        <v>0.17134202426321768</v>
      </c>
      <c r="AH19" s="188">
        <v>-7.2211476559811874E-2</v>
      </c>
      <c r="AI19" s="188">
        <v>-7.2211476559811874E-2</v>
      </c>
      <c r="AJ19" s="188">
        <v>0.29311877467473246</v>
      </c>
      <c r="AK19" s="188">
        <v>0.39054017500394217</v>
      </c>
      <c r="AL19" s="188">
        <v>0.39054017500394217</v>
      </c>
      <c r="AM19" s="188">
        <v>0.56102762558006358</v>
      </c>
      <c r="AN19" s="188">
        <v>0.75587042623848644</v>
      </c>
      <c r="AO19" s="188">
        <v>0.80458112640309309</v>
      </c>
      <c r="AP19" s="188">
        <v>0.85329182656769964</v>
      </c>
      <c r="AQ19" s="188">
        <v>0.78022577632079149</v>
      </c>
      <c r="AR19" s="188">
        <v>1.2429774278845456</v>
      </c>
      <c r="AS19" s="188">
        <v>1.0481346272261227</v>
      </c>
      <c r="AT19" s="188">
        <v>1.1212006774730308</v>
      </c>
      <c r="AU19" s="188">
        <v>1.023779277143821</v>
      </c>
      <c r="AV19" s="188">
        <v>1.1212006774730308</v>
      </c>
      <c r="AW19" s="188">
        <v>1.7300844295306046</v>
      </c>
      <c r="AX19" s="188">
        <v>1.5108862787898802</v>
      </c>
      <c r="AY19" s="188">
        <v>1.4378202285429684</v>
      </c>
      <c r="AZ19" s="188">
        <v>1.4621755786252735</v>
      </c>
      <c r="BA19" s="188">
        <v>1.5352416288721817</v>
      </c>
      <c r="BB19" s="188">
        <v>1.6570183792836966</v>
      </c>
      <c r="BC19" s="188">
        <v>1.4378202285429684</v>
      </c>
      <c r="BD19" s="188">
        <v>1.023779277143821</v>
      </c>
      <c r="BE19" s="188">
        <v>0.9020025267323063</v>
      </c>
      <c r="BF19" s="188">
        <v>1.0968453273907293</v>
      </c>
      <c r="BG19" s="189">
        <v>1.0968453273907293</v>
      </c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</row>
    <row r="20" spans="2:99" s="69" customFormat="1" ht="14.4" thickBot="1">
      <c r="B20" s="89" t="s">
        <v>61</v>
      </c>
      <c r="C20" s="199">
        <v>1.5739883540209347</v>
      </c>
      <c r="D20" s="188">
        <v>1.5492581029651633</v>
      </c>
      <c r="E20" s="188">
        <v>2.3089906857239595</v>
      </c>
      <c r="F20" s="188">
        <v>2.1912811141403199</v>
      </c>
      <c r="G20" s="188">
        <v>1.8045899158137124</v>
      </c>
      <c r="H20" s="188">
        <v>1.359445396809827</v>
      </c>
      <c r="I20" s="188">
        <v>1.8023417111722786</v>
      </c>
      <c r="J20" s="188">
        <v>-0.31739409360812859</v>
      </c>
      <c r="K20" s="188">
        <v>-1.1845587410182952</v>
      </c>
      <c r="L20" s="188">
        <v>-1.4276860143847752</v>
      </c>
      <c r="M20" s="188">
        <v>-1.477146516496318</v>
      </c>
      <c r="N20" s="188">
        <v>-1.7220402363667817</v>
      </c>
      <c r="O20" s="188">
        <v>-1.3947658749923522</v>
      </c>
      <c r="P20" s="188">
        <v>-1.4143573725819893</v>
      </c>
      <c r="Q20" s="188">
        <v>-1.063637448518322</v>
      </c>
      <c r="R20" s="188">
        <v>-1.4035981075122705</v>
      </c>
      <c r="S20" s="188">
        <v>-0.7671956079406983</v>
      </c>
      <c r="T20" s="188">
        <v>-0.85905082614784933</v>
      </c>
      <c r="U20" s="188">
        <v>-0.40314704207424507</v>
      </c>
      <c r="V20" s="188">
        <v>-1.2418879593748562</v>
      </c>
      <c r="W20" s="188">
        <v>-0.81601376586897434</v>
      </c>
      <c r="X20" s="188">
        <v>-0.95347542108806749</v>
      </c>
      <c r="Y20" s="188">
        <v>-5.2427118010577679E-2</v>
      </c>
      <c r="Z20" s="188">
        <v>-1.0096805371239117</v>
      </c>
      <c r="AA20" s="188">
        <v>-0.97467277913587158</v>
      </c>
      <c r="AB20" s="188">
        <v>-0.96391351406615278</v>
      </c>
      <c r="AC20" s="188">
        <v>-1.7579946068354318E-2</v>
      </c>
      <c r="AD20" s="188">
        <v>-0.73170609181520818</v>
      </c>
      <c r="AE20" s="188">
        <v>-0.40828579554037936</v>
      </c>
      <c r="AF20" s="188">
        <v>-0.53932400892680454</v>
      </c>
      <c r="AG20" s="188">
        <v>-0.51523610205429993</v>
      </c>
      <c r="AH20" s="188">
        <v>-0.6456319712574583</v>
      </c>
      <c r="AI20" s="188">
        <v>-0.2904156379109234</v>
      </c>
      <c r="AJ20" s="188">
        <v>-0.23212290327946219</v>
      </c>
      <c r="AK20" s="188">
        <v>-0.1092745782296886</v>
      </c>
      <c r="AL20" s="188">
        <v>-0.45758571160610551</v>
      </c>
      <c r="AM20" s="188">
        <v>0.22779553193955948</v>
      </c>
      <c r="AN20" s="188">
        <v>0.30294980138177391</v>
      </c>
      <c r="AO20" s="188">
        <v>0.32270188501722774</v>
      </c>
      <c r="AP20" s="188">
        <v>1.5297933838326885E-3</v>
      </c>
      <c r="AQ20" s="188">
        <v>0.93614058003701228</v>
      </c>
      <c r="AR20" s="188">
        <v>0.7837444225569663</v>
      </c>
      <c r="AS20" s="188">
        <v>0.88860711047526975</v>
      </c>
      <c r="AT20" s="188">
        <v>0.71276539030598596</v>
      </c>
      <c r="AU20" s="188">
        <v>0.83978895254699371</v>
      </c>
      <c r="AV20" s="188">
        <v>0.69124686016654857</v>
      </c>
      <c r="AW20" s="188">
        <v>0.61432614422035048</v>
      </c>
      <c r="AX20" s="188">
        <v>0.18604316002721813</v>
      </c>
      <c r="AY20" s="188">
        <v>0.68241462764663019</v>
      </c>
      <c r="AZ20" s="188">
        <v>0.61063266516656634</v>
      </c>
      <c r="BA20" s="188">
        <v>0.54254418174028662</v>
      </c>
      <c r="BB20" s="188">
        <v>0.38388516847338949</v>
      </c>
      <c r="BC20" s="188">
        <v>2.096070492765309E-2</v>
      </c>
      <c r="BD20" s="188">
        <v>0.38822099171044033</v>
      </c>
      <c r="BE20" s="188">
        <v>0.56454447001717423</v>
      </c>
      <c r="BF20" s="188">
        <v>0.12325401611288941</v>
      </c>
      <c r="BG20" s="189">
        <v>0.97981998449915397</v>
      </c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</row>
    <row r="21" spans="2:99" s="69" customFormat="1" ht="14.4" thickBot="1">
      <c r="B21" s="79" t="s">
        <v>62</v>
      </c>
      <c r="C21" s="200">
        <v>0.89218755205706823</v>
      </c>
      <c r="D21" s="190">
        <v>1.1268000472554971</v>
      </c>
      <c r="E21" s="190">
        <v>1.1789311451759581</v>
      </c>
      <c r="F21" s="190">
        <v>1.05124228346827</v>
      </c>
      <c r="G21" s="190">
        <v>1.4061758186319506</v>
      </c>
      <c r="H21" s="190">
        <v>1.4049277998470073</v>
      </c>
      <c r="I21" s="190">
        <v>1.2595411295865699</v>
      </c>
      <c r="J21" s="190">
        <v>0.66049211281380804</v>
      </c>
      <c r="K21" s="190">
        <v>9.6928931371962929E-2</v>
      </c>
      <c r="L21" s="190">
        <v>-0.69225499546835834</v>
      </c>
      <c r="M21" s="190">
        <v>-1.261141052209841</v>
      </c>
      <c r="N21" s="190">
        <v>-1.8498450458013864</v>
      </c>
      <c r="O21" s="190">
        <v>-2.0329128615445686</v>
      </c>
      <c r="P21" s="190">
        <v>-2.054926108546459</v>
      </c>
      <c r="Q21" s="190">
        <v>-1.9565431337285832</v>
      </c>
      <c r="R21" s="190">
        <v>-1.9976676081480989</v>
      </c>
      <c r="S21" s="190">
        <v>-1.687918367547725</v>
      </c>
      <c r="T21" s="190">
        <v>-1.3714478691537411</v>
      </c>
      <c r="U21" s="190">
        <v>-1.1383991565292171</v>
      </c>
      <c r="V21" s="190">
        <v>-1.2332936932976133</v>
      </c>
      <c r="W21" s="190">
        <v>-1.1028982848273976</v>
      </c>
      <c r="X21" s="190">
        <v>-0.90921479122674642</v>
      </c>
      <c r="Y21" s="190">
        <v>-0.84612217891804897</v>
      </c>
      <c r="Z21" s="190">
        <v>-0.97910384318356858</v>
      </c>
      <c r="AA21" s="190">
        <v>-0.77812770969499601</v>
      </c>
      <c r="AB21" s="190">
        <v>-0.58794769051472762</v>
      </c>
      <c r="AC21" s="190">
        <v>-0.45200386118133057</v>
      </c>
      <c r="AD21" s="190">
        <v>-0.59705973128190371</v>
      </c>
      <c r="AE21" s="190">
        <v>-0.30757951865868055</v>
      </c>
      <c r="AF21" s="190">
        <v>-9.1672268863497677E-2</v>
      </c>
      <c r="AG21" s="190">
        <v>-6.0952963108810126E-2</v>
      </c>
      <c r="AH21" s="190">
        <v>-0.20178361298565969</v>
      </c>
      <c r="AI21" s="190">
        <v>0.15596172353686913</v>
      </c>
      <c r="AJ21" s="190">
        <v>0.30014548412507225</v>
      </c>
      <c r="AK21" s="190">
        <v>0.29500304527626992</v>
      </c>
      <c r="AL21" s="190">
        <v>0.13528671354533933</v>
      </c>
      <c r="AM21" s="190">
        <v>0.35893769435553158</v>
      </c>
      <c r="AN21" s="190">
        <v>0.47931887980439525</v>
      </c>
      <c r="AO21" s="190">
        <v>0.44789286461726996</v>
      </c>
      <c r="AP21" s="190">
        <v>0.32579753288547214</v>
      </c>
      <c r="AQ21" s="190">
        <v>0.47575525990040068</v>
      </c>
      <c r="AR21" s="190">
        <v>0.60657168675589834</v>
      </c>
      <c r="AS21" s="190">
        <v>0.55030558683713138</v>
      </c>
      <c r="AT21" s="190">
        <v>0.47321411321780538</v>
      </c>
      <c r="AU21" s="190">
        <v>0.55758319035414994</v>
      </c>
      <c r="AV21" s="190">
        <v>0.64710974271019972</v>
      </c>
      <c r="AW21" s="190">
        <v>0.67031086301342191</v>
      </c>
      <c r="AX21" s="190">
        <v>0.621427621207994</v>
      </c>
      <c r="AY21" s="190">
        <v>0.84149994574328868</v>
      </c>
      <c r="AZ21" s="190">
        <v>0.99249518235051948</v>
      </c>
      <c r="BA21" s="190">
        <v>0.99626931144715503</v>
      </c>
      <c r="BB21" s="190">
        <v>0.92140322072146275</v>
      </c>
      <c r="BC21" s="190">
        <v>1.118755588822429</v>
      </c>
      <c r="BD21" s="190">
        <v>0.72092328747268686</v>
      </c>
      <c r="BE21" s="190">
        <v>0.70596209842427071</v>
      </c>
      <c r="BF21" s="190">
        <v>0.76054412480190936</v>
      </c>
      <c r="BG21" s="191">
        <v>0.95511476428583353</v>
      </c>
    </row>
    <row r="22" spans="2:99" s="69" customFormat="1" ht="14.4" thickBot="1">
      <c r="B22" s="82" t="s">
        <v>63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</row>
    <row r="23" spans="2:99" s="69" customFormat="1">
      <c r="B23" s="90" t="s">
        <v>64</v>
      </c>
      <c r="C23" s="198">
        <v>0.43271046166398097</v>
      </c>
      <c r="D23" s="186">
        <v>0.32565969640856857</v>
      </c>
      <c r="E23" s="186">
        <v>0.13296831894882813</v>
      </c>
      <c r="F23" s="186">
        <v>-8.1133211561996613E-2</v>
      </c>
      <c r="G23" s="186">
        <v>4.5074006423314553E-3</v>
      </c>
      <c r="H23" s="186">
        <v>-0.2095941298684933</v>
      </c>
      <c r="I23" s="186">
        <v>-0.42369566037931805</v>
      </c>
      <c r="J23" s="186">
        <v>-0.70202765004338963</v>
      </c>
      <c r="K23" s="186">
        <v>-1.6440743842910166</v>
      </c>
      <c r="L23" s="186">
        <v>-2.5647109654875639</v>
      </c>
      <c r="M23" s="186">
        <v>-2.6931718837940593</v>
      </c>
      <c r="N23" s="186">
        <v>-2.7145820368451421</v>
      </c>
      <c r="O23" s="186">
        <v>-2.3291992819256566</v>
      </c>
      <c r="P23" s="186">
        <v>-2.0080469861594192</v>
      </c>
      <c r="Q23" s="186">
        <v>-1.4727931598823576</v>
      </c>
      <c r="R23" s="186">
        <v>-1.2372814763204514</v>
      </c>
      <c r="S23" s="186">
        <v>-0.59497688478797728</v>
      </c>
      <c r="T23" s="186">
        <v>-0.23100428291957456</v>
      </c>
      <c r="U23" s="186">
        <v>-0.42369566037931805</v>
      </c>
      <c r="V23" s="186">
        <v>-0.29523474207282135</v>
      </c>
      <c r="W23" s="186">
        <v>-0.10254336461308092</v>
      </c>
      <c r="X23" s="186">
        <v>2.5917553693415755E-2</v>
      </c>
      <c r="Y23" s="186">
        <v>-0.27382458902174012</v>
      </c>
      <c r="Z23" s="186">
        <v>-8.1133211561996613E-2</v>
      </c>
      <c r="AA23" s="186">
        <v>-0.12395351766416218</v>
      </c>
      <c r="AB23" s="186">
        <v>0.17578862505099369</v>
      </c>
      <c r="AC23" s="186">
        <v>0.19719877810207495</v>
      </c>
      <c r="AD23" s="186">
        <v>0.30424954335748733</v>
      </c>
      <c r="AE23" s="186">
        <v>0.34706984945965286</v>
      </c>
      <c r="AF23" s="186">
        <v>0.53976122691939332</v>
      </c>
      <c r="AG23" s="186">
        <v>0.53976122691939332</v>
      </c>
      <c r="AH23" s="186">
        <v>0.53976122691939332</v>
      </c>
      <c r="AI23" s="186">
        <v>0.38989015556181844</v>
      </c>
      <c r="AJ23" s="186">
        <v>0.38989015556181844</v>
      </c>
      <c r="AK23" s="186">
        <v>0.21860893115315622</v>
      </c>
      <c r="AL23" s="186">
        <v>0.36848000251073415</v>
      </c>
      <c r="AM23" s="186">
        <v>0.71104245132805555</v>
      </c>
      <c r="AN23" s="186">
        <v>0.75386275743021813</v>
      </c>
      <c r="AO23" s="186">
        <v>0.62540183912372449</v>
      </c>
      <c r="AP23" s="186">
        <v>0.73245260437913684</v>
      </c>
      <c r="AQ23" s="186">
        <v>0.83950336963454919</v>
      </c>
      <c r="AR23" s="186">
        <v>1.0321947470942927</v>
      </c>
      <c r="AS23" s="186">
        <v>1.0750150531964553</v>
      </c>
      <c r="AT23" s="186">
        <v>1.0321947470942927</v>
      </c>
      <c r="AU23" s="186">
        <v>1.1178353592986208</v>
      </c>
      <c r="AV23" s="186">
        <v>1.053604900145374</v>
      </c>
      <c r="AW23" s="186">
        <v>0.98937444099212712</v>
      </c>
      <c r="AX23" s="186">
        <v>1.0321947470942927</v>
      </c>
      <c r="AY23" s="186">
        <v>1.053604900145374</v>
      </c>
      <c r="AZ23" s="186">
        <v>0.92514398183888036</v>
      </c>
      <c r="BA23" s="186">
        <v>1.053604900145374</v>
      </c>
      <c r="BB23" s="186">
        <v>0.98937444099212712</v>
      </c>
      <c r="BC23" s="186">
        <v>0.8180932165834679</v>
      </c>
      <c r="BD23" s="186">
        <v>-0.55215657868581169</v>
      </c>
      <c r="BE23" s="186">
        <v>-0.14536367071524345</v>
      </c>
      <c r="BF23" s="186">
        <v>0.17578862505099369</v>
      </c>
      <c r="BG23" s="187">
        <v>-3.8312905459831063E-2</v>
      </c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</row>
    <row r="24" spans="2:99" s="69" customFormat="1" ht="14.4" customHeight="1">
      <c r="B24" s="90" t="s">
        <v>65</v>
      </c>
      <c r="C24" s="199">
        <v>1.4622103366916099</v>
      </c>
      <c r="D24" s="188">
        <v>1.5409221668806519</v>
      </c>
      <c r="E24" s="188">
        <v>1.9935151904676429</v>
      </c>
      <c r="F24" s="188">
        <v>1.8164135725422985</v>
      </c>
      <c r="G24" s="188">
        <v>1.0096173131046189</v>
      </c>
      <c r="H24" s="188">
        <v>6.0414781943349477E-3</v>
      </c>
      <c r="I24" s="188">
        <v>-0.46622950293991644</v>
      </c>
      <c r="J24" s="188">
        <v>-1.1943139321885543</v>
      </c>
      <c r="K24" s="188">
        <v>-1.9223983614371916</v>
      </c>
      <c r="L24" s="188">
        <v>-2.2372456821933597</v>
      </c>
      <c r="M24" s="188">
        <v>-2.1782118095515783</v>
      </c>
      <c r="N24" s="188">
        <v>-2.1978897670988387</v>
      </c>
      <c r="O24" s="188">
        <v>-2.0994999793625357</v>
      </c>
      <c r="P24" s="188">
        <v>-1.7846526586063685</v>
      </c>
      <c r="Q24" s="188">
        <v>-1.0368902718104704</v>
      </c>
      <c r="R24" s="188">
        <v>-0.91882252652690766</v>
      </c>
      <c r="S24" s="188">
        <v>-0.93850048407416786</v>
      </c>
      <c r="T24" s="188">
        <v>-0.48590746048717709</v>
      </c>
      <c r="U24" s="188">
        <v>-5.2992394447446481E-2</v>
      </c>
      <c r="V24" s="188">
        <v>-3.3314436900186283E-2</v>
      </c>
      <c r="W24" s="188">
        <v>-0.62365316331800058</v>
      </c>
      <c r="X24" s="188">
        <v>-0.78107682369608422</v>
      </c>
      <c r="Y24" s="188">
        <v>-0.44655154539265629</v>
      </c>
      <c r="Z24" s="188">
        <v>-0.44655154539265629</v>
      </c>
      <c r="AA24" s="188">
        <v>-0.64333112086526079</v>
      </c>
      <c r="AB24" s="188">
        <v>-0.32848380010909339</v>
      </c>
      <c r="AC24" s="188">
        <v>0.143787181025158</v>
      </c>
      <c r="AD24" s="188">
        <v>0.16346513857241862</v>
      </c>
      <c r="AE24" s="188">
        <v>-0.23009401237279076</v>
      </c>
      <c r="AF24" s="188">
        <v>4.539739328885576E-2</v>
      </c>
      <c r="AG24" s="188">
        <v>0.53734633197036774</v>
      </c>
      <c r="AH24" s="188">
        <v>0.49799041687584655</v>
      </c>
      <c r="AI24" s="188">
        <v>0.24217696876146066</v>
      </c>
      <c r="AJ24" s="188">
        <v>0.16346513857241862</v>
      </c>
      <c r="AK24" s="188">
        <v>0.47831245932858635</v>
      </c>
      <c r="AL24" s="188">
        <v>-0.13170422463648851</v>
      </c>
      <c r="AM24" s="188">
        <v>-0.38751767275087484</v>
      </c>
      <c r="AN24" s="188">
        <v>-0.44655154539265629</v>
      </c>
      <c r="AO24" s="188">
        <v>8.4753308383376566E-2</v>
      </c>
      <c r="AP24" s="188">
        <v>0.24217696876146066</v>
      </c>
      <c r="AQ24" s="188">
        <v>2.5719435741595145E-2</v>
      </c>
      <c r="AR24" s="188">
        <v>0.10443126593063719</v>
      </c>
      <c r="AS24" s="188">
        <v>0.59638020461214925</v>
      </c>
      <c r="AT24" s="188">
        <v>0.75380386499023289</v>
      </c>
      <c r="AU24" s="188">
        <v>0.5176683744231072</v>
      </c>
      <c r="AV24" s="188">
        <v>0.67509203480119107</v>
      </c>
      <c r="AW24" s="188">
        <v>1.1080071008409214</v>
      </c>
      <c r="AX24" s="188">
        <v>1.1080071008409214</v>
      </c>
      <c r="AY24" s="188">
        <v>0.73412590744297246</v>
      </c>
      <c r="AZ24" s="188">
        <v>0.73412590744297246</v>
      </c>
      <c r="BA24" s="188">
        <v>1.04897322819914</v>
      </c>
      <c r="BB24" s="188">
        <v>0.9505834404628376</v>
      </c>
      <c r="BC24" s="188">
        <v>0.78332080131112358</v>
      </c>
      <c r="BD24" s="188">
        <v>0.45863450178132575</v>
      </c>
      <c r="BE24" s="188">
        <v>0.63573611970666999</v>
      </c>
      <c r="BF24" s="188">
        <v>0.67509203480119107</v>
      </c>
      <c r="BG24" s="189">
        <v>0.67509203480119107</v>
      </c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</row>
    <row r="25" spans="2:99" s="69" customFormat="1">
      <c r="B25" s="90" t="s">
        <v>66</v>
      </c>
      <c r="C25" s="199">
        <v>1.143499596342165</v>
      </c>
      <c r="D25" s="188">
        <v>1.4458162799762255</v>
      </c>
      <c r="E25" s="188">
        <v>1.6272062901566617</v>
      </c>
      <c r="F25" s="188">
        <v>1.1737312647055711</v>
      </c>
      <c r="G25" s="188">
        <v>0.59932956580085617</v>
      </c>
      <c r="H25" s="188">
        <v>0.20631787707657812</v>
      </c>
      <c r="I25" s="188">
        <v>-6.576713819407623E-2</v>
      </c>
      <c r="J25" s="188">
        <v>-1.03318052582307</v>
      </c>
      <c r="K25" s="188">
        <v>-2.302910597086123</v>
      </c>
      <c r="L25" s="188">
        <v>-2.514532275629966</v>
      </c>
      <c r="M25" s="188">
        <v>-2.302910597086123</v>
      </c>
      <c r="N25" s="188">
        <v>-2.2122155919959048</v>
      </c>
      <c r="O25" s="188">
        <v>-2.0610572501788753</v>
      </c>
      <c r="P25" s="188">
        <v>-1.6982772298180031</v>
      </c>
      <c r="Q25" s="188">
        <v>-1.3052655410937244</v>
      </c>
      <c r="R25" s="188">
        <v>-1.0634121941864756</v>
      </c>
      <c r="S25" s="188">
        <v>-0.88202218400603927</v>
      </c>
      <c r="T25" s="188">
        <v>-0.64016883709879124</v>
      </c>
      <c r="U25" s="188">
        <v>-0.48901049528176121</v>
      </c>
      <c r="V25" s="188">
        <v>-0.67040050546219743</v>
      </c>
      <c r="W25" s="188">
        <v>-0.70063217382560306</v>
      </c>
      <c r="X25" s="188">
        <v>-0.64016883709879124</v>
      </c>
      <c r="Y25" s="188">
        <v>-0.36808382182813687</v>
      </c>
      <c r="Z25" s="188">
        <v>-0.307620485101325</v>
      </c>
      <c r="AA25" s="188">
        <v>-0.39831549019154311</v>
      </c>
      <c r="AB25" s="188">
        <v>-0.1866938116477006</v>
      </c>
      <c r="AC25" s="188">
        <v>2.4927866896141886E-2</v>
      </c>
      <c r="AD25" s="188">
        <v>0.11562287198636001</v>
      </c>
      <c r="AE25" s="188">
        <v>0.20631787707657812</v>
      </c>
      <c r="AF25" s="188">
        <v>0.29701288216679622</v>
      </c>
      <c r="AG25" s="188">
        <v>0.53886622907404436</v>
      </c>
      <c r="AH25" s="188">
        <v>0.50863456071063806</v>
      </c>
      <c r="AI25" s="188">
        <v>8.5391203622953757E-2</v>
      </c>
      <c r="AJ25" s="188">
        <v>5.5159535259547497E-2</v>
      </c>
      <c r="AK25" s="188">
        <v>0.17608620871317188</v>
      </c>
      <c r="AL25" s="188">
        <v>0.20631787707657812</v>
      </c>
      <c r="AM25" s="188">
        <v>0.29701288216679622</v>
      </c>
      <c r="AN25" s="188">
        <v>0.47840289234723249</v>
      </c>
      <c r="AO25" s="188">
        <v>0.56909789743745065</v>
      </c>
      <c r="AP25" s="188">
        <v>0.75048790761788686</v>
      </c>
      <c r="AQ25" s="188">
        <v>0.59932956580085617</v>
      </c>
      <c r="AR25" s="188">
        <v>0.84118291270810497</v>
      </c>
      <c r="AS25" s="188">
        <v>0.93187791779832307</v>
      </c>
      <c r="AT25" s="188">
        <v>0.93187791779832307</v>
      </c>
      <c r="AU25" s="188">
        <v>0.93187791779832307</v>
      </c>
      <c r="AV25" s="188">
        <v>0.9621095861617287</v>
      </c>
      <c r="AW25" s="188">
        <v>1.1737312647055711</v>
      </c>
      <c r="AX25" s="188">
        <v>1.0528045912519468</v>
      </c>
      <c r="AY25" s="188">
        <v>0.75048790761788686</v>
      </c>
      <c r="AZ25" s="188">
        <v>0.62956123416426246</v>
      </c>
      <c r="BA25" s="188">
        <v>0.75048790761788686</v>
      </c>
      <c r="BB25" s="188">
        <v>0.56909789743745065</v>
      </c>
      <c r="BC25" s="188">
        <v>0.44817122398382625</v>
      </c>
      <c r="BD25" s="188">
        <v>-0.27738881673791871</v>
      </c>
      <c r="BE25" s="188">
        <v>-0.1866938116477006</v>
      </c>
      <c r="BF25" s="188">
        <v>0.35747621889360809</v>
      </c>
      <c r="BG25" s="189">
        <v>0.8714145810715106</v>
      </c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</row>
    <row r="26" spans="2:99" s="69" customFormat="1" ht="14.4" thickBot="1">
      <c r="B26" s="85" t="s">
        <v>67</v>
      </c>
      <c r="C26" s="199">
        <v>2.0655138358543708</v>
      </c>
      <c r="D26" s="188">
        <v>2.0979833032133608</v>
      </c>
      <c r="E26" s="188">
        <v>2.4226779768032651</v>
      </c>
      <c r="F26" s="188">
        <v>2.2603306400083127</v>
      </c>
      <c r="G26" s="188">
        <v>1.8382275643414376</v>
      </c>
      <c r="H26" s="188">
        <v>1.3836550213155725</v>
      </c>
      <c r="I26" s="188">
        <v>0.99402141300768776</v>
      </c>
      <c r="J26" s="188">
        <v>0.40957100054586043</v>
      </c>
      <c r="K26" s="188">
        <v>-1.084024497967697</v>
      </c>
      <c r="L26" s="188">
        <v>-1.8957611819424569</v>
      </c>
      <c r="M26" s="188">
        <v>-1.3762497041986106</v>
      </c>
      <c r="N26" s="188">
        <v>-1.4736581062755818</v>
      </c>
      <c r="O26" s="188">
        <v>-1.5061275736345723</v>
      </c>
      <c r="P26" s="188">
        <v>-1.4736581062755818</v>
      </c>
      <c r="Q26" s="188">
        <v>-1.4087191715576011</v>
      </c>
      <c r="R26" s="188">
        <v>-1.2139023674036589</v>
      </c>
      <c r="S26" s="188">
        <v>-0.6619214223008224</v>
      </c>
      <c r="T26" s="188">
        <v>-0.5320435528648606</v>
      </c>
      <c r="U26" s="188">
        <v>-0.5320435528648606</v>
      </c>
      <c r="V26" s="188">
        <v>-0.5645130202238513</v>
      </c>
      <c r="W26" s="188">
        <v>-0.82426875909577413</v>
      </c>
      <c r="X26" s="188">
        <v>-0.75932982437779362</v>
      </c>
      <c r="Y26" s="188">
        <v>-0.62945195494183181</v>
      </c>
      <c r="Z26" s="188">
        <v>-0.75932982437779362</v>
      </c>
      <c r="AA26" s="188">
        <v>-0.72686035701880303</v>
      </c>
      <c r="AB26" s="188">
        <v>-0.62945195494183181</v>
      </c>
      <c r="AC26" s="188">
        <v>-0.5645130202238513</v>
      </c>
      <c r="AD26" s="188">
        <v>-0.5645130202238513</v>
      </c>
      <c r="AE26" s="188">
        <v>-0.69439088965981233</v>
      </c>
      <c r="AF26" s="188">
        <v>-0.5320435528648606</v>
      </c>
      <c r="AG26" s="188">
        <v>-0.4346351507878895</v>
      </c>
      <c r="AH26" s="188">
        <v>-0.5320435528648606</v>
      </c>
      <c r="AI26" s="188">
        <v>-0.4346351507878895</v>
      </c>
      <c r="AJ26" s="188">
        <v>-0.36969621606990893</v>
      </c>
      <c r="AK26" s="188">
        <v>-0.23981834663394713</v>
      </c>
      <c r="AL26" s="188">
        <v>-0.3047572813519277</v>
      </c>
      <c r="AM26" s="188">
        <v>-0.14240994455697598</v>
      </c>
      <c r="AN26" s="188">
        <v>5.2406859596966358E-2</v>
      </c>
      <c r="AO26" s="188">
        <v>1.9937392237975738E-2</v>
      </c>
      <c r="AP26" s="188">
        <v>-1.253207512101419E-2</v>
      </c>
      <c r="AQ26" s="188">
        <v>1.9937392237975738E-2</v>
      </c>
      <c r="AR26" s="188">
        <v>0.18228472903292814</v>
      </c>
      <c r="AS26" s="188">
        <v>0.24722366375090868</v>
      </c>
      <c r="AT26" s="188">
        <v>0.31216259846888922</v>
      </c>
      <c r="AU26" s="188">
        <v>0.40957100054586043</v>
      </c>
      <c r="AV26" s="188">
        <v>0.57191833734081243</v>
      </c>
      <c r="AW26" s="188">
        <v>0.63685727205879339</v>
      </c>
      <c r="AX26" s="188">
        <v>0.60438780469980313</v>
      </c>
      <c r="AY26" s="188">
        <v>0.73426567413576449</v>
      </c>
      <c r="AZ26" s="188">
        <v>0.73426567413576449</v>
      </c>
      <c r="BA26" s="188">
        <v>0.8316740762127357</v>
      </c>
      <c r="BB26" s="188">
        <v>0.73426567413576449</v>
      </c>
      <c r="BC26" s="188">
        <v>0.86414354357172596</v>
      </c>
      <c r="BD26" s="188">
        <v>0.60438780469980313</v>
      </c>
      <c r="BE26" s="188">
        <v>0.24722366375090868</v>
      </c>
      <c r="BF26" s="188">
        <v>0.57191833734081243</v>
      </c>
      <c r="BG26" s="189">
        <v>1.0264908803666781</v>
      </c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</row>
    <row r="27" spans="2:99" s="69" customFormat="1" ht="14.4" thickBot="1">
      <c r="B27" s="91" t="s">
        <v>68</v>
      </c>
      <c r="C27" s="199">
        <v>1.3222977256673389</v>
      </c>
      <c r="D27" s="188">
        <v>1.4894448468009744</v>
      </c>
      <c r="E27" s="188">
        <v>1.5389699197294606</v>
      </c>
      <c r="F27" s="188">
        <v>1.0499098245606708</v>
      </c>
      <c r="G27" s="188">
        <v>0.79299850874415323</v>
      </c>
      <c r="H27" s="188">
        <v>0.26988992593703043</v>
      </c>
      <c r="I27" s="188">
        <v>-0.27488587627630334</v>
      </c>
      <c r="J27" s="188">
        <v>-1.4789642118500981</v>
      </c>
      <c r="K27" s="188">
        <v>-2.8811428391378322</v>
      </c>
      <c r="L27" s="188">
        <v>-3.0978150331999541</v>
      </c>
      <c r="M27" s="188">
        <v>-2.7604254738746503</v>
      </c>
      <c r="N27" s="188">
        <v>-2.2682700616478289</v>
      </c>
      <c r="O27" s="188">
        <v>-1.3272936760066132</v>
      </c>
      <c r="P27" s="188">
        <v>-0.82894762966373292</v>
      </c>
      <c r="Q27" s="188">
        <v>-0.578226947963277</v>
      </c>
      <c r="R27" s="188">
        <v>0.1522678777318785</v>
      </c>
      <c r="S27" s="188">
        <v>0.30393841357536333</v>
      </c>
      <c r="T27" s="188">
        <v>0.64132797290066845</v>
      </c>
      <c r="U27" s="188">
        <v>0.35036816944581939</v>
      </c>
      <c r="V27" s="188">
        <v>-0.31512499803070049</v>
      </c>
      <c r="W27" s="188">
        <v>-0.31202968097266903</v>
      </c>
      <c r="X27" s="188">
        <v>-0.36155475390115521</v>
      </c>
      <c r="Y27" s="188">
        <v>-0.46989085093221544</v>
      </c>
      <c r="Z27" s="188">
        <v>-0.35845943684312376</v>
      </c>
      <c r="AA27" s="188">
        <v>1.2978610120514242E-2</v>
      </c>
      <c r="AB27" s="188">
        <v>7.1789634223089552E-2</v>
      </c>
      <c r="AC27" s="188">
        <v>0.18012573125415107</v>
      </c>
      <c r="AD27" s="188">
        <v>-9.8452803968577418E-2</v>
      </c>
      <c r="AE27" s="188">
        <v>0.1956023165443018</v>
      </c>
      <c r="AF27" s="188">
        <v>3.6926589464225013E-3</v>
      </c>
      <c r="AG27" s="188">
        <v>-0.32750626626282103</v>
      </c>
      <c r="AH27" s="188">
        <v>5.631304893293753E-2</v>
      </c>
      <c r="AI27" s="188">
        <v>-0.12940597454888147</v>
      </c>
      <c r="AJ27" s="188">
        <v>-9.5357486910547282E-2</v>
      </c>
      <c r="AK27" s="188">
        <v>-7.369026750433498E-2</v>
      </c>
      <c r="AL27" s="188">
        <v>0.18322104831218122</v>
      </c>
      <c r="AM27" s="188">
        <v>0.13679129244172647</v>
      </c>
      <c r="AN27" s="188">
        <v>-2.7260511633878905E-2</v>
      </c>
      <c r="AO27" s="188">
        <v>0.1584585118479401</v>
      </c>
      <c r="AP27" s="188">
        <v>0.53299187586960828</v>
      </c>
      <c r="AQ27" s="188">
        <v>0.41227451060642484</v>
      </c>
      <c r="AR27" s="188">
        <v>0.32560563298157563</v>
      </c>
      <c r="AS27" s="188">
        <v>0.70632963111930402</v>
      </c>
      <c r="AT27" s="188">
        <v>0.68156709465506293</v>
      </c>
      <c r="AU27" s="188">
        <v>0.70942494817733548</v>
      </c>
      <c r="AV27" s="188">
        <v>0.9849081663420326</v>
      </c>
      <c r="AW27" s="188">
        <v>1.0653864098508214</v>
      </c>
      <c r="AX27" s="188">
        <v>1.0189566539803667</v>
      </c>
      <c r="AY27" s="188">
        <v>0.89823928871718595</v>
      </c>
      <c r="AZ27" s="188">
        <v>0.86419080107885182</v>
      </c>
      <c r="BA27" s="188">
        <v>0.86419080107885182</v>
      </c>
      <c r="BB27" s="188">
        <v>0.84561889873066831</v>
      </c>
      <c r="BC27" s="188">
        <v>0.78680787462809298</v>
      </c>
      <c r="BD27" s="188">
        <v>-1.2127669448594915</v>
      </c>
      <c r="BE27" s="188">
        <v>-0.39250792448145794</v>
      </c>
      <c r="BF27" s="188">
        <v>-0.17893104747736505</v>
      </c>
      <c r="BG27" s="189">
        <v>0.24203207241475655</v>
      </c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</row>
    <row r="28" spans="2:99" s="69" customFormat="1" ht="8.25" customHeight="1" thickBot="1">
      <c r="B28" s="92"/>
      <c r="C28" s="201">
        <v>1.1261543300845416</v>
      </c>
      <c r="D28" s="196">
        <v>1.2289797673503515</v>
      </c>
      <c r="E28" s="196">
        <v>1.411323503427969</v>
      </c>
      <c r="F28" s="196">
        <v>1.2522778664972385</v>
      </c>
      <c r="G28" s="196">
        <v>1.1447932505708571</v>
      </c>
      <c r="H28" s="196">
        <v>0.92150432422624695</v>
      </c>
      <c r="I28" s="196">
        <v>0.69312520373009001</v>
      </c>
      <c r="J28" s="196">
        <v>-8.6398563501322273E-2</v>
      </c>
      <c r="K28" s="196">
        <v>-1.1030959990155194</v>
      </c>
      <c r="L28" s="196">
        <v>-1.6653702918344984</v>
      </c>
      <c r="M28" s="196">
        <v>-1.7100576311427496</v>
      </c>
      <c r="N28" s="196">
        <v>-1.8701063215431415</v>
      </c>
      <c r="O28" s="196">
        <v>-1.9315163216256956</v>
      </c>
      <c r="P28" s="196">
        <v>-1.7179337190117985</v>
      </c>
      <c r="Q28" s="196">
        <v>-1.3886337667005202</v>
      </c>
      <c r="R28" s="196">
        <v>-1.1871668980518444</v>
      </c>
      <c r="S28" s="196">
        <v>-0.91815510002650524</v>
      </c>
      <c r="T28" s="196">
        <v>-0.61339939629468176</v>
      </c>
      <c r="U28" s="196">
        <v>-0.52655665316776268</v>
      </c>
      <c r="V28" s="196">
        <v>-0.62992671226260288</v>
      </c>
      <c r="W28" s="196">
        <v>-0.6481687104572984</v>
      </c>
      <c r="X28" s="196">
        <v>-0.60036171447746223</v>
      </c>
      <c r="Y28" s="196">
        <v>-0.40313739041659791</v>
      </c>
      <c r="Z28" s="196">
        <v>-0.49236317493685533</v>
      </c>
      <c r="AA28" s="196">
        <v>-0.48859809080229821</v>
      </c>
      <c r="AB28" s="196">
        <v>-0.33295567169294055</v>
      </c>
      <c r="AC28" s="196">
        <v>-0.11944938205275915</v>
      </c>
      <c r="AD28" s="196">
        <v>-0.24782624443139042</v>
      </c>
      <c r="AE28" s="196">
        <v>-0.278468359596448</v>
      </c>
      <c r="AF28" s="196">
        <v>-0.18548139020411072</v>
      </c>
      <c r="AG28" s="196">
        <v>-2.221479367100973E-2</v>
      </c>
      <c r="AH28" s="196">
        <v>-3.0690576195993902E-2</v>
      </c>
      <c r="AI28" s="196">
        <v>-8.1832188109954088E-2</v>
      </c>
      <c r="AJ28" s="196">
        <v>-1.9751077557136548E-2</v>
      </c>
      <c r="AK28" s="196">
        <v>9.9442018889667749E-2</v>
      </c>
      <c r="AL28" s="196">
        <v>6.1624514237621122E-2</v>
      </c>
      <c r="AM28" s="196">
        <v>0.18697364046511522</v>
      </c>
      <c r="AN28" s="196">
        <v>0.2476934167907669</v>
      </c>
      <c r="AO28" s="196">
        <v>0.29625916604232089</v>
      </c>
      <c r="AP28" s="196">
        <v>0.33931427394802732</v>
      </c>
      <c r="AQ28" s="196">
        <v>0.39957388525438342</v>
      </c>
      <c r="AR28" s="196">
        <v>0.55179373465838766</v>
      </c>
      <c r="AS28" s="196">
        <v>0.69719969988367281</v>
      </c>
      <c r="AT28" s="196">
        <v>0.66634440908166459</v>
      </c>
      <c r="AU28" s="196">
        <v>0.6577561827596734</v>
      </c>
      <c r="AV28" s="196">
        <v>0.76380939891655197</v>
      </c>
      <c r="AW28" s="196">
        <v>0.84594276087663423</v>
      </c>
      <c r="AX28" s="196">
        <v>0.76552553605611484</v>
      </c>
      <c r="AY28" s="196">
        <v>0.74059318763990412</v>
      </c>
      <c r="AZ28" s="196">
        <v>0.70110098628533346</v>
      </c>
      <c r="BA28" s="196">
        <v>0.78986382961588697</v>
      </c>
      <c r="BB28" s="196">
        <v>0.73677768043975134</v>
      </c>
      <c r="BC28" s="196">
        <v>0.65923645061978253</v>
      </c>
      <c r="BD28" s="196">
        <v>0.12114338670656968</v>
      </c>
      <c r="BE28" s="196">
        <v>0.2667297820518772</v>
      </c>
      <c r="BF28" s="196">
        <v>0.36108417500816659</v>
      </c>
      <c r="BG28" s="197">
        <v>0.56567577666573055</v>
      </c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</row>
    <row r="29" spans="2:99" s="69" customFormat="1" ht="14.25" customHeight="1">
      <c r="B29" s="229" t="s">
        <v>69</v>
      </c>
      <c r="C29" s="94">
        <v>-2</v>
      </c>
      <c r="D29" s="94">
        <v>-1.75</v>
      </c>
      <c r="E29" s="94">
        <v>-1.5</v>
      </c>
      <c r="F29" s="94">
        <v>-1.25</v>
      </c>
      <c r="G29" s="94">
        <v>-1</v>
      </c>
      <c r="H29" s="94">
        <v>-0.75</v>
      </c>
      <c r="I29" s="94">
        <v>-0.5</v>
      </c>
      <c r="J29" s="94">
        <v>-0.25</v>
      </c>
      <c r="K29" s="94">
        <v>0</v>
      </c>
      <c r="L29" s="94">
        <v>0.25</v>
      </c>
      <c r="M29" s="94">
        <v>0.5</v>
      </c>
      <c r="N29" s="94">
        <v>0.75</v>
      </c>
      <c r="O29" s="94">
        <v>1</v>
      </c>
      <c r="P29" s="94">
        <v>1.25</v>
      </c>
      <c r="Q29" s="94">
        <v>1.5</v>
      </c>
      <c r="R29" s="94">
        <v>1.75</v>
      </c>
      <c r="S29" s="94">
        <v>2</v>
      </c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</row>
    <row r="30" spans="2:99" s="69" customFormat="1">
      <c r="B30" s="229"/>
      <c r="C30" s="95">
        <v>-2</v>
      </c>
      <c r="D30" s="95">
        <v>-1.75</v>
      </c>
      <c r="E30" s="95">
        <v>-1.5</v>
      </c>
      <c r="F30" s="95">
        <v>-1.25</v>
      </c>
      <c r="G30" s="95">
        <v>-1</v>
      </c>
      <c r="H30" s="95">
        <v>-0.75</v>
      </c>
      <c r="I30" s="95">
        <v>-0.5</v>
      </c>
      <c r="J30" s="95">
        <v>-0.25</v>
      </c>
      <c r="K30" s="95">
        <v>0</v>
      </c>
      <c r="L30" s="95">
        <v>0.25</v>
      </c>
      <c r="M30" s="95">
        <v>0.5</v>
      </c>
      <c r="N30" s="95">
        <v>0.75</v>
      </c>
      <c r="O30" s="95">
        <v>1</v>
      </c>
      <c r="P30" s="95">
        <v>1.25</v>
      </c>
      <c r="Q30" s="95">
        <v>1.5</v>
      </c>
      <c r="R30" s="95">
        <v>1.75</v>
      </c>
      <c r="S30" s="95">
        <v>2</v>
      </c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</row>
    <row r="31" spans="2:99" s="69" customFormat="1" ht="6.75" customHeight="1"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</row>
    <row r="32" spans="2:99" s="69" customFormat="1" ht="15" customHeight="1"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</row>
    <row r="33" spans="1:59" ht="15" customHeight="1" thickBot="1">
      <c r="B33" s="231" t="s">
        <v>70</v>
      </c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231"/>
      <c r="BB33" s="231"/>
      <c r="BC33" s="231"/>
      <c r="BD33" s="231"/>
      <c r="BE33" s="97"/>
      <c r="BF33" s="97"/>
      <c r="BG33" s="97"/>
    </row>
    <row r="35" spans="1:59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</row>
    <row r="36" spans="1:59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8"/>
      <c r="AY36" s="98"/>
      <c r="AZ36" s="98"/>
      <c r="BA36" s="98"/>
      <c r="BB36" s="98"/>
      <c r="BC36" s="98"/>
      <c r="BD36" s="98"/>
      <c r="BE36" s="98"/>
    </row>
    <row r="37" spans="1:59">
      <c r="A37" s="98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98"/>
      <c r="AX37" s="98"/>
      <c r="AY37" s="98"/>
      <c r="AZ37" s="98"/>
      <c r="BA37" s="98"/>
      <c r="BB37" s="98"/>
      <c r="BC37" s="98"/>
      <c r="BD37" s="98"/>
      <c r="BE37" s="98"/>
    </row>
    <row r="38" spans="1:59">
      <c r="A38" s="98"/>
      <c r="B38" s="100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98"/>
    </row>
    <row r="39" spans="1:59">
      <c r="A39" s="98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2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98"/>
    </row>
    <row r="40" spans="1:59">
      <c r="A40" s="98"/>
      <c r="B40" s="101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98"/>
    </row>
    <row r="41" spans="1:59">
      <c r="A41" s="98"/>
      <c r="B41" s="104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98"/>
    </row>
    <row r="42" spans="1:59">
      <c r="A42" s="98"/>
      <c r="B42" s="105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98"/>
    </row>
    <row r="43" spans="1:59">
      <c r="A43" s="98"/>
      <c r="B43" s="105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98"/>
    </row>
    <row r="44" spans="1:59">
      <c r="A44" s="98"/>
      <c r="B44" s="104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98"/>
    </row>
    <row r="45" spans="1:59">
      <c r="A45" s="98"/>
      <c r="B45" s="106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98"/>
    </row>
    <row r="46" spans="1:59">
      <c r="A46" s="98"/>
      <c r="B46" s="107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98"/>
    </row>
    <row r="47" spans="1:59">
      <c r="A47" s="98"/>
      <c r="B47" s="105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98"/>
    </row>
    <row r="48" spans="1:59">
      <c r="A48" s="98"/>
      <c r="B48" s="105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98"/>
    </row>
    <row r="49" spans="1:57">
      <c r="A49" s="98"/>
      <c r="B49" s="107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98"/>
    </row>
    <row r="50" spans="1:57">
      <c r="A50" s="98"/>
      <c r="B50" s="105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98"/>
    </row>
    <row r="51" spans="1:57">
      <c r="A51" s="98"/>
      <c r="B51" s="10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98"/>
    </row>
    <row r="52" spans="1:57">
      <c r="A52" s="98"/>
      <c r="B52" s="107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98"/>
    </row>
    <row r="53" spans="1:57">
      <c r="A53" s="98"/>
      <c r="B53" s="105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98"/>
    </row>
    <row r="54" spans="1:57">
      <c r="A54" s="98"/>
      <c r="B54" s="101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98"/>
    </row>
    <row r="55" spans="1:57">
      <c r="A55" s="98"/>
      <c r="B55" s="104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98"/>
    </row>
    <row r="56" spans="1:57">
      <c r="A56" s="98"/>
      <c r="B56" s="104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98"/>
    </row>
    <row r="57" spans="1:57">
      <c r="A57" s="98"/>
      <c r="B57" s="104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98"/>
    </row>
    <row r="58" spans="1:57">
      <c r="A58" s="98"/>
      <c r="B58" s="104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98"/>
    </row>
    <row r="59" spans="1:57">
      <c r="A59" s="98"/>
      <c r="B59" s="104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98"/>
    </row>
    <row r="60" spans="1:57">
      <c r="A60" s="98"/>
      <c r="B60" s="9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98"/>
    </row>
    <row r="61" spans="1:57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</row>
    <row r="62" spans="1:57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8"/>
      <c r="AY62" s="98"/>
      <c r="AZ62" s="98"/>
      <c r="BA62" s="98"/>
      <c r="BB62" s="98"/>
      <c r="BC62" s="98"/>
      <c r="BD62" s="98"/>
      <c r="BE62" s="98"/>
    </row>
    <row r="63" spans="1:57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</row>
    <row r="64" spans="1:57">
      <c r="A64" s="98"/>
      <c r="B64" s="234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</row>
    <row r="65" spans="1:57">
      <c r="A65" s="98"/>
      <c r="B65" s="235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</row>
    <row r="66" spans="1:57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</row>
    <row r="67" spans="1:57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</row>
    <row r="68" spans="1:57">
      <c r="A68" s="98"/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A68" s="236"/>
      <c r="AB68" s="236"/>
      <c r="AC68" s="236"/>
      <c r="AD68" s="236"/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  <c r="AU68" s="236"/>
      <c r="AV68" s="236"/>
      <c r="AW68" s="98"/>
      <c r="AX68" s="98"/>
      <c r="AY68" s="98"/>
      <c r="AZ68" s="98"/>
      <c r="BA68" s="98"/>
      <c r="BB68" s="98"/>
      <c r="BC68" s="98"/>
      <c r="BD68" s="98"/>
      <c r="BE68" s="98"/>
    </row>
    <row r="69" spans="1:57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</row>
    <row r="70" spans="1:57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</row>
    <row r="71" spans="1:57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</row>
    <row r="72" spans="1:57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</row>
    <row r="73" spans="1:57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</row>
  </sheetData>
  <mergeCells count="36">
    <mergeCell ref="B64:B65"/>
    <mergeCell ref="B68:AV68"/>
    <mergeCell ref="AA38:AD38"/>
    <mergeCell ref="AE38:AH38"/>
    <mergeCell ref="AI38:AL38"/>
    <mergeCell ref="AM38:AP38"/>
    <mergeCell ref="AQ38:AT38"/>
    <mergeCell ref="AU38:AX38"/>
    <mergeCell ref="B29:B30"/>
    <mergeCell ref="B32:S32"/>
    <mergeCell ref="B33:BD33"/>
    <mergeCell ref="B37:AV37"/>
    <mergeCell ref="C38:F38"/>
    <mergeCell ref="G38:J38"/>
    <mergeCell ref="K38:N38"/>
    <mergeCell ref="O38:R38"/>
    <mergeCell ref="S38:V38"/>
    <mergeCell ref="W38:Z38"/>
    <mergeCell ref="AY38:BB38"/>
    <mergeCell ref="BC38:BD38"/>
    <mergeCell ref="BC5:BF5"/>
    <mergeCell ref="A1:B1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</mergeCells>
  <conditionalFormatting sqref="C41:BD44">
    <cfRule type="colorScale" priority="24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2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22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2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30:S31">
    <cfRule type="colorScale" priority="20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9:AW32">
    <cfRule type="colorScale" priority="19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18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17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9:BG12">
    <cfRule type="colorScale" priority="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4:BG21">
    <cfRule type="colorScale" priority="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3:BG27">
    <cfRule type="colorScale" priority="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8:BG28">
    <cfRule type="colorScale" priority="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hyperlinks>
    <hyperlink ref="A1:B1" location="Turinys!A28" display="↖ atgal į turinį" xr:uid="{CDEDD3AE-EED5-40FF-BF8B-DF0CDDC9802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2" ma:contentTypeDescription="Kurkite naują dokumentą." ma:contentTypeScope="" ma:versionID="118a0949ad199c24ccd2f7283af59048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aefc51aa35de58ebe8a33920224b63e7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427A7C-E52B-48D3-9D09-3688F95A6207}">
  <ds:schemaRefs>
    <ds:schemaRef ds:uri="cef9cdfa-f4fd-4645-9be5-758c49499792"/>
    <ds:schemaRef ds:uri="c102cb31-f5d5-4956-a0cb-1590ba3697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B787B-5B7F-4917-86DD-3AF4DD1F0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Turinys</vt:lpstr>
      <vt:lpstr>2016</vt:lpstr>
      <vt:lpstr>2017</vt:lpstr>
      <vt:lpstr>1 pav.</vt:lpstr>
      <vt:lpstr>2 pav.</vt:lpstr>
      <vt:lpstr>3 pav.</vt:lpstr>
      <vt:lpstr>Švieslentė</vt:lpstr>
      <vt:lpstr>Temperatūros diagrama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2021-05-28T06:06:15Z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</Properties>
</file>