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0.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8.xml" ContentType="application/vnd.openxmlformats-officedocument.drawing+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3.xml" ContentType="application/vnd.openxmlformats-officedocument.drawingml.chart+xml"/>
  <Override PartName="/xl/theme/themeOverride1.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5.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5.xml" ContentType="application/vnd.openxmlformats-officedocument.drawing+xml"/>
  <Override PartName="/xl/charts/chart16.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17.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filterPrivacy="1" showInkAnnotation="0"/>
  <xr:revisionPtr revIDLastSave="0" documentId="13_ncr:1_{28A73C8D-5547-4428-9961-427066F126C5}" xr6:coauthVersionLast="36" xr6:coauthVersionMax="45" xr10:uidLastSave="{00000000-0000-0000-0000-000000000000}"/>
  <bookViews>
    <workbookView xWindow="-120" yWindow="-120" windowWidth="20730" windowHeight="11160" tabRatio="880" firstSheet="2" activeTab="12" xr2:uid="{00000000-000D-0000-FFFF-FFFF00000000}"/>
  </bookViews>
  <sheets>
    <sheet name="2016" sheetId="133" state="hidden" r:id="rId1"/>
    <sheet name="2017" sheetId="132" state="hidden" r:id="rId2"/>
    <sheet name="Turinys" sheetId="4" r:id="rId3"/>
    <sheet name="1 pav." sheetId="131" r:id="rId4"/>
    <sheet name="2 pav." sheetId="96" r:id="rId5"/>
    <sheet name="3 pav." sheetId="98" r:id="rId6"/>
    <sheet name="4 pav." sheetId="99" r:id="rId7"/>
    <sheet name="5 pav." sheetId="100" r:id="rId8"/>
    <sheet name="6 pav." sheetId="112" r:id="rId9"/>
    <sheet name="7 pav." sheetId="92" r:id="rId10"/>
    <sheet name="8 pav." sheetId="93" r:id="rId11"/>
    <sheet name="1 lentelė" sheetId="101" r:id="rId12"/>
    <sheet name="2 lentelė" sheetId="102" r:id="rId13"/>
    <sheet name="9 pav." sheetId="140" r:id="rId14"/>
    <sheet name="10 pav." sheetId="104" r:id="rId15"/>
    <sheet name="11 pav." sheetId="116" r:id="rId16"/>
    <sheet name="12 pav." sheetId="141" r:id="rId17"/>
    <sheet name="3 lentelė" sheetId="120" r:id="rId18"/>
    <sheet name="13 pav. " sheetId="137" r:id="rId19"/>
    <sheet name="14 pav." sheetId="139" r:id="rId20"/>
    <sheet name="15 pav." sheetId="138" r:id="rId21"/>
    <sheet name="2 priedas" sheetId="108" r:id="rId22"/>
    <sheet name="3 priedas" sheetId="123" r:id="rId23"/>
    <sheet name="4 priedas" sheetId="124" r:id="rId24"/>
    <sheet name="5 priedas. 1 lent." sheetId="126" r:id="rId25"/>
    <sheet name="5 priedas. 2 lent." sheetId="127" r:id="rId26"/>
    <sheet name="5 priedas. 3 lent." sheetId="128" r:id="rId27"/>
    <sheet name="5 priedas. 4 lent." sheetId="129" r:id="rId28"/>
    <sheet name="6 priedas" sheetId="125" r:id="rId29"/>
    <sheet name="7 priedas. 1 lent." sheetId="142" r:id="rId30"/>
    <sheet name="7 priedas 2 lent." sheetId="135" r:id="rId31"/>
    <sheet name="7 pried. 3 lent." sheetId="136" r:id="rId32"/>
  </sheets>
  <externalReferences>
    <externalReference r:id="rId33"/>
    <externalReference r:id="rId34"/>
    <externalReference r:id="rId35"/>
    <externalReference r:id="rId36"/>
    <externalReference r:id="rId37"/>
  </externalReferences>
  <definedNames>
    <definedName name="_1_pav.________VS_skola" localSheetId="11">[1]Turinys!#REF!</definedName>
    <definedName name="_1_pav.________VS_skola" localSheetId="15">Turinys!#REF!</definedName>
    <definedName name="_1_pav.________VS_skola" localSheetId="12">[1]Turinys!#REF!</definedName>
    <definedName name="_1_pav.________VS_skola" localSheetId="17">[1]Turinys!#REF!</definedName>
    <definedName name="_1_pav.________VS_skola" localSheetId="5">Turinys!#REF!</definedName>
    <definedName name="_1_pav.________VS_skola" localSheetId="22">Turinys!#REF!</definedName>
    <definedName name="_1_pav.________VS_skola" localSheetId="23">Turinys!#REF!</definedName>
    <definedName name="_1_pav.________VS_skola" localSheetId="7">Turinys!#REF!</definedName>
    <definedName name="_1_pav.________VS_skola" localSheetId="25">Turinys!#REF!</definedName>
    <definedName name="_1_pav.________VS_skola" localSheetId="26">Turinys!#REF!</definedName>
    <definedName name="_1_pav.________VS_skola" localSheetId="27">Turinys!#REF!</definedName>
    <definedName name="_1_pav.________VS_skola" localSheetId="10">#REF!</definedName>
    <definedName name="_1_pav.________VS_skola">Turinys!#REF!</definedName>
    <definedName name="_4" localSheetId="15">Turinys!#REF!</definedName>
    <definedName name="_4" localSheetId="17">Turinys!#REF!</definedName>
    <definedName name="_4" localSheetId="22">Turinys!#REF!</definedName>
    <definedName name="_4" localSheetId="23">Turinys!#REF!</definedName>
    <definedName name="_4" localSheetId="25">Turinys!#REF!</definedName>
    <definedName name="_4" localSheetId="26">Turinys!#REF!</definedName>
    <definedName name="_4" localSheetId="27">Turinys!#REF!</definedName>
    <definedName name="_4">Turinys!#REF!</definedName>
    <definedName name="_xlnm._FilterDatabase" localSheetId="6" hidden="1">'4 pav.'!#REF!</definedName>
    <definedName name="_xlnm._FilterDatabase" localSheetId="7" hidden="1">'5 pav.'!#REF!</definedName>
    <definedName name="_ftn1" localSheetId="24">'5 priedas. 1 lent.'!#REF!</definedName>
    <definedName name="_ftn1" localSheetId="25">'5 priedas. 2 lent.'!$B$17</definedName>
    <definedName name="_ftn1" localSheetId="26">'5 priedas. 3 lent.'!#REF!</definedName>
    <definedName name="_ftn1" localSheetId="27">'5 priedas. 4 lent.'!#REF!</definedName>
    <definedName name="_ftnref1" localSheetId="24">'5 priedas. 1 lent.'!$C$7</definedName>
    <definedName name="_ftnref1" localSheetId="25">'5 priedas. 2 lent.'!$G$6</definedName>
    <definedName name="_ftnref1" localSheetId="26">'5 priedas. 3 lent.'!$G$6</definedName>
    <definedName name="_ftnref1" localSheetId="27">'5 priedas. 4 lent.'!#REF!</definedName>
    <definedName name="_Toc524692727" localSheetId="2">Turinys!$B$7</definedName>
    <definedName name="_Toc7431712" localSheetId="22">'3 priedas'!#REF!</definedName>
    <definedName name="_Toc7431712" localSheetId="23">'4 priedas'!#REF!</definedName>
    <definedName name="A" localSheetId="11">[1]Turinys!#REF!</definedName>
    <definedName name="A" localSheetId="15">Turinys!#REF!</definedName>
    <definedName name="A" localSheetId="12">[1]Turinys!#REF!</definedName>
    <definedName name="A" localSheetId="17">[1]Turinys!#REF!</definedName>
    <definedName name="A" localSheetId="5">Turinys!#REF!</definedName>
    <definedName name="A" localSheetId="22">Turinys!#REF!</definedName>
    <definedName name="A" localSheetId="23">Turinys!#REF!</definedName>
    <definedName name="A" localSheetId="7">Turinys!#REF!</definedName>
    <definedName name="A" localSheetId="25">Turinys!#REF!</definedName>
    <definedName name="A" localSheetId="26">Turinys!#REF!</definedName>
    <definedName name="A" localSheetId="27">Turinys!#REF!</definedName>
    <definedName name="A" localSheetId="10">#REF!</definedName>
    <definedName name="A">Turinys!#REF!</definedName>
    <definedName name="fghjfghjf">Turinys!#REF!</definedName>
    <definedName name="FirstYear">'[2]Input 1 - Basics'!$D$17</definedName>
    <definedName name="g" localSheetId="15">Turinys!#REF!</definedName>
    <definedName name="g" localSheetId="17">Turinys!#REF!</definedName>
    <definedName name="g" localSheetId="22">Turinys!#REF!</definedName>
    <definedName name="g" localSheetId="23">Turinys!#REF!</definedName>
    <definedName name="g" localSheetId="25">Turinys!#REF!</definedName>
    <definedName name="g" localSheetId="26">Turinys!#REF!</definedName>
    <definedName name="g" localSheetId="27">Turinys!#REF!</definedName>
    <definedName name="g">Turinys!#REF!</definedName>
    <definedName name="ko" localSheetId="27">Turinys!#REF!</definedName>
    <definedName name="ko">Turinys!#REF!</definedName>
    <definedName name="nlk">Turinys!#REF!</definedName>
    <definedName name="OLE_LINK1" localSheetId="22">'3 priedas'!#REF!</definedName>
    <definedName name="OLE_LINK1" localSheetId="23">'4 priedas'!#REF!</definedName>
    <definedName name="xx" localSheetId="11">[1]Turinys!#REF!</definedName>
    <definedName name="xx" localSheetId="15">Turinys!#REF!</definedName>
    <definedName name="xx" localSheetId="12">[1]Turinys!#REF!</definedName>
    <definedName name="xx" localSheetId="17">[1]Turinys!#REF!</definedName>
    <definedName name="xx" localSheetId="5">Turinys!#REF!</definedName>
    <definedName name="xx" localSheetId="22">Turinys!#REF!</definedName>
    <definedName name="xx" localSheetId="23">Turinys!#REF!</definedName>
    <definedName name="xx" localSheetId="7">Turinys!#REF!</definedName>
    <definedName name="xx" localSheetId="25">Turinys!#REF!</definedName>
    <definedName name="xx" localSheetId="26">Turinys!#REF!</definedName>
    <definedName name="xx" localSheetId="27">Turinys!#REF!</definedName>
    <definedName name="xx" localSheetId="10">#REF!</definedName>
    <definedName name="xx">Turinys!#REF!</definedName>
  </definedNames>
  <calcPr calcId="191029"/>
  <fileRecoveryPr autoRecover="0"/>
</workbook>
</file>

<file path=xl/calcChain.xml><?xml version="1.0" encoding="utf-8"?>
<calcChain xmlns="http://schemas.openxmlformats.org/spreadsheetml/2006/main">
  <c r="B31" i="4" l="1"/>
  <c r="B30" i="4"/>
  <c r="B44" i="4" l="1"/>
  <c r="H5" i="139" l="1"/>
  <c r="H6" i="139" s="1"/>
  <c r="H7" i="139" s="1"/>
  <c r="B25" i="4" l="1"/>
  <c r="B26" i="4" l="1"/>
  <c r="B46" i="4"/>
  <c r="B45" i="4"/>
  <c r="B43" i="4"/>
  <c r="B42" i="4"/>
  <c r="B41" i="4"/>
  <c r="B40" i="4"/>
  <c r="B39" i="4"/>
  <c r="B38" i="4"/>
  <c r="B37" i="4"/>
  <c r="B36" i="4"/>
  <c r="B24" i="4"/>
  <c r="B22" i="4" l="1"/>
  <c r="B32" i="4" l="1"/>
  <c r="K8" i="133" l="1"/>
  <c r="C8" i="133"/>
  <c r="J8" i="133" s="1"/>
  <c r="K7" i="133"/>
  <c r="I7" i="133"/>
  <c r="H7" i="133"/>
  <c r="G7" i="133" s="1"/>
  <c r="E7" i="133"/>
  <c r="F7" i="133" s="1"/>
  <c r="D7" i="133"/>
  <c r="K6" i="133"/>
  <c r="I6" i="133"/>
  <c r="H6" i="133"/>
  <c r="G6" i="133" s="1"/>
  <c r="E6" i="133"/>
  <c r="F6" i="133" s="1"/>
  <c r="D6" i="133"/>
  <c r="K5" i="133"/>
  <c r="I5" i="133"/>
  <c r="C5" i="133"/>
  <c r="J5" i="133" s="1"/>
  <c r="K4" i="133"/>
  <c r="I4" i="133"/>
  <c r="H4" i="133"/>
  <c r="G4" i="133" s="1"/>
  <c r="E4" i="133"/>
  <c r="F4" i="133" s="1"/>
  <c r="D4" i="133"/>
  <c r="K3" i="133"/>
  <c r="I3" i="133"/>
  <c r="H3" i="133"/>
  <c r="G3" i="133" s="1"/>
  <c r="E3" i="133"/>
  <c r="F3" i="133" s="1"/>
  <c r="D3" i="133"/>
  <c r="K2" i="133"/>
  <c r="I2" i="133"/>
  <c r="C2" i="133"/>
  <c r="J2" i="133" s="1"/>
  <c r="B23" i="4"/>
  <c r="B18" i="4"/>
  <c r="B17" i="4"/>
  <c r="B16" i="4"/>
  <c r="B15" i="4"/>
  <c r="B14" i="4"/>
  <c r="B13" i="4"/>
  <c r="B12" i="4"/>
  <c r="B11" i="4"/>
  <c r="B10" i="4"/>
  <c r="B9" i="4"/>
  <c r="J7" i="133" l="1"/>
  <c r="J4" i="133"/>
  <c r="J6" i="133"/>
  <c r="J3" i="133"/>
</calcChain>
</file>

<file path=xl/sharedStrings.xml><?xml version="1.0" encoding="utf-8"?>
<sst xmlns="http://schemas.openxmlformats.org/spreadsheetml/2006/main" count="562" uniqueCount="361">
  <si>
    <t>↖ atgal į turinį</t>
  </si>
  <si>
    <t>–0,4</t>
  </si>
  <si>
    <t>2020P</t>
  </si>
  <si>
    <t>Rodiklis</t>
  </si>
  <si>
    <t>–0,1</t>
  </si>
  <si>
    <t>Reikšmė</t>
  </si>
  <si>
    <t>NAUDINGI ● VERTINAMI ● ATPAŽĮSTAMI</t>
  </si>
  <si>
    <t>–0,5</t>
  </si>
  <si>
    <t>VS skola</t>
  </si>
  <si>
    <t>Indėliai</t>
  </si>
  <si>
    <t>Skolos vertybiniai popieriai</t>
  </si>
  <si>
    <t>Paskolos</t>
  </si>
  <si>
    <t>Šaltinis – Lietuvos statistikos departmentas</t>
  </si>
  <si>
    <t>2020 P</t>
  </si>
  <si>
    <t>Mokestinės pajamos</t>
  </si>
  <si>
    <t>Grynosios socialinės įmokos</t>
  </si>
  <si>
    <t>Nemokestinės pajamos</t>
  </si>
  <si>
    <t>Kiti einamieji ir kapitalo pervedimai (gaunami)</t>
  </si>
  <si>
    <t>Kompensacija dirbantiesiems</t>
  </si>
  <si>
    <t>Socialinės išmokos iš viso</t>
  </si>
  <si>
    <t>Kitos išlaidos</t>
  </si>
  <si>
    <t>Kapitalo išlaidos</t>
  </si>
  <si>
    <t>Pabaigos taškai</t>
  </si>
  <si>
    <t>Tušti</t>
  </si>
  <si>
    <t>Komuliatyvi suma</t>
  </si>
  <si>
    <t>Koordinatės etiketėms</t>
  </si>
  <si>
    <t>Etikečių reikšmės</t>
  </si>
  <si>
    <t>Valstybės biudžeto deficitas grynųjų pinigų principu</t>
  </si>
  <si>
    <t>PDP korekcija</t>
  </si>
  <si>
    <t>Faktas</t>
  </si>
  <si>
    <t>IFI</t>
  </si>
  <si>
    <t>FM</t>
  </si>
  <si>
    <t>Valstybės biudžeto išlaidų plano vykdymo paklaida</t>
  </si>
  <si>
    <t>Darbo užmokestis ir socialinis draudimas</t>
  </si>
  <si>
    <t>Prekių ir paslaugų naudojimo išlaidos</t>
  </si>
  <si>
    <t>Dotacijos</t>
  </si>
  <si>
    <t>Įmoka į ES biudžetą</t>
  </si>
  <si>
    <t>Socialinės išmokos (pašalpos)</t>
  </si>
  <si>
    <t>ES ir kitos tarpt. fin. paramos bendrojo finansavimo lėšos</t>
  </si>
  <si>
    <t>Materialiojo ir nematerialiojo turto įsigijimo išlaidos</t>
  </si>
  <si>
    <t>Savivaldybių biudžetų išlaidų plano vykdymo paklaida</t>
  </si>
  <si>
    <t>Fiskalinės drausmės taisyklės</t>
  </si>
  <si>
    <t>Perteklinio VS taisyklė</t>
  </si>
  <si>
    <t>VS išlaidų augimo ribojimo taisyklė</t>
  </si>
  <si>
    <t>netaikoma</t>
  </si>
  <si>
    <t>O</t>
  </si>
  <si>
    <t>VS priskiriamų biudžetų taisyklės, iš jų:</t>
  </si>
  <si>
    <t xml:space="preserve">     Valstybinio socialinio draudimo fondo </t>
  </si>
  <si>
    <t>Šaltinis</t>
  </si>
  <si>
    <t>1. VS balansas</t>
  </si>
  <si>
    <t>2. Vienkartinės ir kitos laikinosios priemonės</t>
  </si>
  <si>
    <t>FM / IFI</t>
  </si>
  <si>
    <t>3. Produkcijos atotrūkis nuo potencialaus BVP, proc.</t>
  </si>
  <si>
    <t>5. Struktūrinis VS balansas (1 – 2 – 4)</t>
  </si>
  <si>
    <t>–0,7</t>
  </si>
  <si>
    <t>6. Lankstumo išlyga dėl struktūrinių reformų</t>
  </si>
  <si>
    <t>EK</t>
  </si>
  <si>
    <t>7. Struktūrinis VS balansas įvertinus struktūrines reformas</t>
  </si>
  <si>
    <t>BP2018</t>
  </si>
  <si>
    <t>SP2018</t>
  </si>
  <si>
    <t>BP2019</t>
  </si>
  <si>
    <t>Paklaida, mln. EUR</t>
  </si>
  <si>
    <t xml:space="preserve">Paklaida, proc. </t>
  </si>
  <si>
    <t>Produkcijos atotrūkis</t>
  </si>
  <si>
    <t>Nr.</t>
  </si>
  <si>
    <t>Rodiklio pavadinimas</t>
  </si>
  <si>
    <t>1.</t>
  </si>
  <si>
    <t>Valdžios sektoriaus grynasis skolinimas (+)/ skolinimasis (–)</t>
  </si>
  <si>
    <t>2.</t>
  </si>
  <si>
    <t>3.</t>
  </si>
  <si>
    <t>4.</t>
  </si>
  <si>
    <t>Ciklinė biudžeto dedamoji</t>
  </si>
  <si>
    <t>5.</t>
  </si>
  <si>
    <t>Struktūrinis VS balansas (1 – 2 – 4)</t>
  </si>
  <si>
    <t>–0,3</t>
  </si>
  <si>
    <t>6.</t>
  </si>
  <si>
    <t>Palūkanos</t>
  </si>
  <si>
    <t>7.</t>
  </si>
  <si>
    <t>8.</t>
  </si>
  <si>
    <t>–</t>
  </si>
  <si>
    <t>proc. BVP, jei nenurodyta kitaip</t>
  </si>
  <si>
    <t>ESS 2010 kodas</t>
  </si>
  <si>
    <t>Pajamos iš viso</t>
  </si>
  <si>
    <t>OTR</t>
  </si>
  <si>
    <t>Gamybos ir importo mokesčiai, iš jų:</t>
  </si>
  <si>
    <t>D2</t>
  </si>
  <si>
    <t>Einamieji pajamų, turto ir kiti mokesčiai, iš jų:</t>
  </si>
  <si>
    <t>D5</t>
  </si>
  <si>
    <t>Kapitalo mokesčiai</t>
  </si>
  <si>
    <t>D91</t>
  </si>
  <si>
    <t>D61</t>
  </si>
  <si>
    <t xml:space="preserve">Faktinės namų ūkių socialinės įmokos </t>
  </si>
  <si>
    <t>D613</t>
  </si>
  <si>
    <t>Rinkos produkcija, produkcija savo galutiniam vartojimui ir kita ne rinkos produkcija</t>
  </si>
  <si>
    <t>P1O</t>
  </si>
  <si>
    <t>D4</t>
  </si>
  <si>
    <t>Išlaidos iš viso</t>
  </si>
  <si>
    <t>Einamosios išlaidos</t>
  </si>
  <si>
    <t>D1</t>
  </si>
  <si>
    <t>Tarpinis vartojimas</t>
  </si>
  <si>
    <t>P2</t>
  </si>
  <si>
    <t>Mokesčiai</t>
  </si>
  <si>
    <t>D29+D5</t>
  </si>
  <si>
    <t>Subsidijos</t>
  </si>
  <si>
    <t>D6M</t>
  </si>
  <si>
    <t>D62</t>
  </si>
  <si>
    <t xml:space="preserve">Socialiniai pervedimai natūra </t>
  </si>
  <si>
    <t>D632</t>
  </si>
  <si>
    <t>D7</t>
  </si>
  <si>
    <t>PVM ir BNP nuosavi ištekliai, mokami į ES biudžetą</t>
  </si>
  <si>
    <t>D76</t>
  </si>
  <si>
    <t>Kapitalo pervedimai (mokami)</t>
  </si>
  <si>
    <t xml:space="preserve">D9 </t>
  </si>
  <si>
    <t>Bendrojo kapitalo formavimas ir nesukurto nefinansinio turto įsigijimai atėmus pardavimus / perleidimus</t>
  </si>
  <si>
    <t>B9</t>
  </si>
  <si>
    <t>–0,8</t>
  </si>
  <si>
    <t>–2,7</t>
  </si>
  <si>
    <t>–17,3</t>
  </si>
  <si>
    <t>Grynasis skolinimas (+) / grynasis skolinimasis (–)</t>
  </si>
  <si>
    <t>PRIEDAI</t>
  </si>
  <si>
    <t>Ekonominė klasifikacija</t>
  </si>
  <si>
    <t>Pavadinimas</t>
  </si>
  <si>
    <t>–18,8</t>
  </si>
  <si>
    <t>–110,9</t>
  </si>
  <si>
    <t>–122,3</t>
  </si>
  <si>
    <t>–147,4</t>
  </si>
  <si>
    <t>Išlaidos</t>
  </si>
  <si>
    <t>–30,5</t>
  </si>
  <si>
    <t>–22,0</t>
  </si>
  <si>
    <t>–94,0</t>
  </si>
  <si>
    <t>–208,9</t>
  </si>
  <si>
    <t>–177,6</t>
  </si>
  <si>
    <t>2. 1.</t>
  </si>
  <si>
    <t>–4,4</t>
  </si>
  <si>
    <t>–3,6</t>
  </si>
  <si>
    <t>–22,6</t>
  </si>
  <si>
    <t>–19,3</t>
  </si>
  <si>
    <t>2. 2.</t>
  </si>
  <si>
    <t>–7,1</t>
  </si>
  <si>
    <t>–30,7</t>
  </si>
  <si>
    <t>2. 3.</t>
  </si>
  <si>
    <t>–26,9</t>
  </si>
  <si>
    <t>–28,5</t>
  </si>
  <si>
    <t>–74,2</t>
  </si>
  <si>
    <t>–11,7</t>
  </si>
  <si>
    <t>2. 4.</t>
  </si>
  <si>
    <t>–8,5</t>
  </si>
  <si>
    <t>2. 5.</t>
  </si>
  <si>
    <t>2. 6.</t>
  </si>
  <si>
    <t>–16,7</t>
  </si>
  <si>
    <t>–42,4</t>
  </si>
  <si>
    <t>2. 7.</t>
  </si>
  <si>
    <t>–6,9</t>
  </si>
  <si>
    <t>–24,4</t>
  </si>
  <si>
    <t>–35,6</t>
  </si>
  <si>
    <t>–70,5</t>
  </si>
  <si>
    <t>2. 8.</t>
  </si>
  <si>
    <t>–71,9</t>
  </si>
  <si>
    <t>–177,2</t>
  </si>
  <si>
    <t>2. 9.</t>
  </si>
  <si>
    <t>ES ir kitos tarptautinės finansinės paramos bendrojo finansavimo lėšos</t>
  </si>
  <si>
    <t>–3,7</t>
  </si>
  <si>
    <t>–50,0</t>
  </si>
  <si>
    <t>–20,5</t>
  </si>
  <si>
    <t>–37,6</t>
  </si>
  <si>
    <t>Sandoriai dėl materialiojo ir nematerialiojo turto bei finansinių įsipareigojimų vykdymas</t>
  </si>
  <si>
    <t>–16,9</t>
  </si>
  <si>
    <t>3. 1.</t>
  </si>
  <si>
    <t>–20,7</t>
  </si>
  <si>
    <t>3. 2.</t>
  </si>
  <si>
    <t>Finansinio turto padidėjimo išlaidos (finansinio turto įsigijimo /investavimo išlaidos)</t>
  </si>
  <si>
    <t>Savivaldybių biudžetų išlaidų plano vykdymo paklaida (2. ir 3. 1.)</t>
  </si>
  <si>
    <t>Savivaldybių biudžetų išlaidų plano vykdymo paklaida (2. ir 3.)</t>
  </si>
  <si>
    <t>Pervedamos Europos Sąjungos, kitos tarptautinės finansinės paramos ir bendrojo finansavimo lėšos</t>
  </si>
  <si>
    <t>Materialiojo ir nematerialiojo turto įsigijimo, finansinio turto padidėjimo ir finansinių įsipareigojimų vykdymo išlaidos</t>
  </si>
  <si>
    <t>Finansinio turto padidėjimo išlaidos (finansinio turto įsigijimo / investavimo išlaidos)</t>
  </si>
  <si>
    <t>3. 3.</t>
  </si>
  <si>
    <t>Finansinių įsipareigojimų vykdymo išlaidos (grąžintos skolos)</t>
  </si>
  <si>
    <t>proc. BVP</t>
  </si>
  <si>
    <t>D7+D9</t>
  </si>
  <si>
    <t>D3</t>
  </si>
  <si>
    <t>OP5ANP</t>
  </si>
  <si>
    <t>Aukštyn&gt;0</t>
  </si>
  <si>
    <t>Aukštyn&lt;0</t>
  </si>
  <si>
    <t>Žemyn&gt;0</t>
  </si>
  <si>
    <t>Žemyn&lt;0</t>
  </si>
  <si>
    <t>Kitų centrinės valdžios vienetų perviršis</t>
  </si>
  <si>
    <t>Centrinės valdžios deficitas</t>
  </si>
  <si>
    <t>Vietos valdžios perviršis</t>
  </si>
  <si>
    <t>Socialinės apsaugos fondų perviršis</t>
  </si>
  <si>
    <t>Valdžios sektoriaus perviršis</t>
  </si>
  <si>
    <t>SP2019</t>
  </si>
  <si>
    <t>Ataskaitos "DĖL LIETUVOS STABILUMO 2020 M. PROGRAMOS VERTINIMO" lentelės ir paveikslai</t>
  </si>
  <si>
    <t xml:space="preserve">     Privalomojo sveikatos draudimo fondo</t>
  </si>
  <si>
    <t>–0,01</t>
  </si>
  <si>
    <t>–0,02</t>
  </si>
  <si>
    <t>–1,4</t>
  </si>
  <si>
    <t>–0,9</t>
  </si>
  <si>
    <t>–1,2</t>
  </si>
  <si>
    <t>–0,0</t>
  </si>
  <si>
    <t>Realusis BVP, proc.</t>
  </si>
  <si>
    <t xml:space="preserve">VS balansas, proc. BVP </t>
  </si>
  <si>
    <t>Skolos padidėjimas, proc. p. BVP</t>
  </si>
  <si>
    <t>Ekonomikos skatinimas, proc. BVP</t>
  </si>
  <si>
    <t>LT</t>
  </si>
  <si>
    <t>LV</t>
  </si>
  <si>
    <t>EE</t>
  </si>
  <si>
    <t>Mokesčių atidėjimai</t>
  </si>
  <si>
    <t>Pagalba oro transporto pramonei</t>
  </si>
  <si>
    <t>Ligos pašalpos mokėjimas iš valstybės biudžeto nuo 2 dienos</t>
  </si>
  <si>
    <t>Parama sveikatos apsaugai</t>
  </si>
  <si>
    <t>Permokėto PVM grąžinimas per 30 dienų</t>
  </si>
  <si>
    <t>Apyvartinio kapitalo paskolos</t>
  </si>
  <si>
    <t>GPM avanso mokėjimų atšaukimas</t>
  </si>
  <si>
    <t>Kredito garantijos</t>
  </si>
  <si>
    <t>Darbo užmokesčio paramos priemonė</t>
  </si>
  <si>
    <t>Vyriausybės rezervo padidinimas</t>
  </si>
  <si>
    <t>Mokesčių nepriemokų palūkanų normos sumažinimas iki 100%</t>
  </si>
  <si>
    <t>Paskolų garantijos, garantijų rezervo padidinimas ir garantijos mokesčių sumažinimas</t>
  </si>
  <si>
    <t>Parama daugiabučių ir privačių namų renovacijai</t>
  </si>
  <si>
    <t>COVID-19 priemonės</t>
  </si>
  <si>
    <t>Degalų akcizų sumažinimas (dyzelinas, skystosios dujos, gamtinės dujos, elektra)</t>
  </si>
  <si>
    <t>Vietos valdžios parama</t>
  </si>
  <si>
    <t>Veiklos paskolos (Kredex)</t>
  </si>
  <si>
    <t>Veiklos ir investicinės paskolos įmonėms (MES)</t>
  </si>
  <si>
    <t>Struktūrinis VS balansas (5 + 6)</t>
  </si>
  <si>
    <t>Struktūrinio VS balanso pokytis</t>
  </si>
  <si>
    <t>Produkcijos atotrūkis nuo potencialo, proc. pot. BVP</t>
  </si>
  <si>
    <t>BP2020</t>
  </si>
  <si>
    <t>NUMATOMOS COVID-19 FINANSINĖS PRIEMONĖS</t>
  </si>
  <si>
    <t>2. Pagalba išmokų srityje</t>
  </si>
  <si>
    <t>3. Pagalba paskolų ir garantijų srityje</t>
  </si>
  <si>
    <t>4. Parama sektoriams</t>
  </si>
  <si>
    <t>VS pajamos 2019 m. (mln. EUR)</t>
  </si>
  <si>
    <t>VS išlaidos 2019 m. (mln. EUR)</t>
  </si>
  <si>
    <t>VS balansas 2019 m. (mln. EUR)</t>
  </si>
  <si>
    <t>VS pajamos 2019 m. (proc. BVP)</t>
  </si>
  <si>
    <t>VS išaidos 2019 m. (proc. BVP)</t>
  </si>
  <si>
    <t>VS balansas 2019 m. (proc. BVP)</t>
  </si>
  <si>
    <t>Latvija</t>
  </si>
  <si>
    <t xml:space="preserve">2021 P    </t>
  </si>
  <si>
    <t>Nuosavybės pajamos (gaunamos)</t>
  </si>
  <si>
    <t>Nuosavybės pajamos (mokamos)</t>
  </si>
  <si>
    <t>Socialinės išmokos, išskyrus socialinius pervedimus natūra</t>
  </si>
  <si>
    <t>Kiti einamieji pervedimai (mokami)</t>
  </si>
  <si>
    <t>P</t>
  </si>
  <si>
    <t>8. Struktūrinis PSDF balansas</t>
  </si>
  <si>
    <t>2020–2021 M. VALDŽIOS SEKTORIAUS FINANSAI</t>
  </si>
  <si>
    <t>2019 M. VALDŽIOS SEKTORIAUS FINANSAI</t>
  </si>
  <si>
    <t>Centrinės valdžios skola</t>
  </si>
  <si>
    <t>Soc. apsaugos fondų skola</t>
  </si>
  <si>
    <t>Faktiniai duomenys</t>
  </si>
  <si>
    <t>2021P</t>
  </si>
  <si>
    <t>1. Užtikrinti sveikatos ir visuomenės apsaugos sistemos efektyvų veikimą</t>
  </si>
  <si>
    <t>3. Padėti verslui išsaugoti likvidumą</t>
  </si>
  <si>
    <t>4. Skatinti ekonomiką</t>
  </si>
  <si>
    <t>Diskrecinės priemonės pavadinimas</t>
  </si>
  <si>
    <t>mln. Eur.</t>
  </si>
  <si>
    <t>Priemonė, skirta sušvelninti finansinius sunkumus žemės ūkio, miškininkystės, žuvininkystės ir maisto gamybos sektoriuose</t>
  </si>
  <si>
    <t>Prastovų kompensavimas</t>
  </si>
  <si>
    <t>Sausis</t>
  </si>
  <si>
    <t>Vasaris</t>
  </si>
  <si>
    <t>Kovas</t>
  </si>
  <si>
    <t>GPM</t>
  </si>
  <si>
    <t>PM</t>
  </si>
  <si>
    <t>PVM</t>
  </si>
  <si>
    <t>Akcizai</t>
  </si>
  <si>
    <t>Balandis</t>
  </si>
  <si>
    <t>Iš viso išlaidų</t>
  </si>
  <si>
    <r>
      <t>P</t>
    </r>
    <r>
      <rPr>
        <sz val="10"/>
        <color rgb="FF000000"/>
        <rFont val="Fira Sans Light"/>
        <family val="2"/>
      </rPr>
      <t xml:space="preserve"> –</t>
    </r>
    <r>
      <rPr>
        <sz val="10"/>
        <color rgb="FF000000"/>
        <rFont val="Arial"/>
        <family val="2"/>
        <charset val="186"/>
      </rPr>
      <t xml:space="preserve"> taisyklės laikomasi</t>
    </r>
    <r>
      <rPr>
        <sz val="10"/>
        <color rgb="FF000000"/>
        <rFont val="Fira Sans Light"/>
        <family val="2"/>
      </rPr>
      <t>,</t>
    </r>
    <r>
      <rPr>
        <sz val="10"/>
        <color theme="6"/>
        <rFont val="Fira Sans Light"/>
        <family val="2"/>
      </rPr>
      <t xml:space="preserve"> </t>
    </r>
    <r>
      <rPr>
        <b/>
        <sz val="10"/>
        <color theme="6"/>
        <rFont val="Wingdings 2"/>
        <family val="1"/>
        <charset val="2"/>
      </rPr>
      <t>O</t>
    </r>
    <r>
      <rPr>
        <sz val="10"/>
        <color rgb="FF000000"/>
        <rFont val="Fira Sans Light"/>
        <family val="2"/>
      </rPr>
      <t xml:space="preserve"> – </t>
    </r>
    <r>
      <rPr>
        <sz val="10"/>
        <color rgb="FF000000"/>
        <rFont val="Arial"/>
        <family val="2"/>
        <charset val="186"/>
      </rPr>
      <t>taisyklės nesilaikoma</t>
    </r>
    <r>
      <rPr>
        <b/>
        <sz val="10"/>
        <color rgb="FF4FA1CC"/>
        <rFont val="Wingdings 2"/>
        <family val="1"/>
        <charset val="2"/>
      </rPr>
      <t xml:space="preserve"> </t>
    </r>
  </si>
  <si>
    <r>
      <rPr>
        <i/>
        <sz val="10"/>
        <color rgb="FF000000"/>
        <rFont val="Arial"/>
        <family val="2"/>
        <charset val="186"/>
      </rPr>
      <t>Ex-ante</t>
    </r>
    <r>
      <rPr>
        <sz val="10"/>
        <color rgb="FF000000"/>
        <rFont val="Arial"/>
        <family val="2"/>
        <charset val="186"/>
      </rPr>
      <t>, BP2019</t>
    </r>
  </si>
  <si>
    <r>
      <rPr>
        <i/>
        <sz val="10"/>
        <color rgb="FF000000"/>
        <rFont val="Arial"/>
        <family val="2"/>
        <charset val="186"/>
      </rPr>
      <t>Interim,</t>
    </r>
    <r>
      <rPr>
        <sz val="10"/>
        <color rgb="FF000000"/>
        <rFont val="Arial"/>
        <family val="2"/>
        <charset val="186"/>
      </rPr>
      <t xml:space="preserve"> BP2020</t>
    </r>
  </si>
  <si>
    <r>
      <rPr>
        <i/>
        <sz val="10"/>
        <color rgb="FF000000"/>
        <rFont val="Arial"/>
        <family val="2"/>
        <charset val="186"/>
      </rPr>
      <t>Ex-post</t>
    </r>
    <r>
      <rPr>
        <sz val="10"/>
        <color rgb="FF000000"/>
        <rFont val="Arial"/>
        <family val="2"/>
        <charset val="186"/>
      </rPr>
      <t>, SP2020</t>
    </r>
  </si>
  <si>
    <t>Pervedamos ES, kitos tarptaut. finans. paramos ir bendrojo finansavimo lėšos</t>
  </si>
  <si>
    <t>Koordinatės  etiketėms</t>
  </si>
  <si>
    <t>1.Mokestinė pagalba</t>
  </si>
  <si>
    <t>Iš viso:</t>
  </si>
  <si>
    <r>
      <rPr>
        <b/>
        <sz val="10"/>
        <color theme="1"/>
        <rFont val="Arial"/>
        <family val="2"/>
        <scheme val="minor"/>
      </rPr>
      <t>11 pav.</t>
    </r>
    <r>
      <rPr>
        <sz val="10"/>
        <color theme="1"/>
        <rFont val="Arial"/>
        <family val="2"/>
        <scheme val="minor"/>
      </rPr>
      <t> Valdžios sektoriaus skolos projekcijos</t>
    </r>
  </si>
  <si>
    <r>
      <rPr>
        <b/>
        <sz val="10"/>
        <rFont val="Arial"/>
        <family val="2"/>
        <charset val="186"/>
        <scheme val="minor"/>
      </rPr>
      <t>3 lentelė. </t>
    </r>
    <r>
      <rPr>
        <sz val="10"/>
        <rFont val="Arial"/>
        <family val="2"/>
        <charset val="186"/>
        <scheme val="minor"/>
      </rPr>
      <t>Ciklinė Lietuvos ekonomikos padėtis ir struktūrinis VS balansas, 2018–2020 m.</t>
    </r>
  </si>
  <si>
    <r>
      <t xml:space="preserve">5 priedas. 4 lentelė. </t>
    </r>
    <r>
      <rPr>
        <sz val="10"/>
        <rFont val="Arial"/>
        <family val="2"/>
        <charset val="186"/>
      </rPr>
      <t>Valdžios sektoriui priskiriamų biudžetų taisyklės, 2019 m.</t>
    </r>
  </si>
  <si>
    <r>
      <t>5 priedas. 3 lentelė. </t>
    </r>
    <r>
      <rPr>
        <sz val="10"/>
        <color rgb="FF000000"/>
        <rFont val="Arial"/>
        <family val="2"/>
        <charset val="186"/>
      </rPr>
      <t>VS išlaidų augimo ribojimo taisyklė</t>
    </r>
  </si>
  <si>
    <r>
      <t>5 priedas. 2 lentelė. </t>
    </r>
    <r>
      <rPr>
        <sz val="10"/>
        <color rgb="FF000000"/>
        <rFont val="Arial"/>
        <family val="2"/>
        <charset val="186"/>
      </rPr>
      <t>Aplinkybės leidžiančios netaikyti išlaidų augimo ribojimo taisyklės, 2019 m.</t>
    </r>
  </si>
  <si>
    <r>
      <t>5 priedas. 1 lentelė.</t>
    </r>
    <r>
      <rPr>
        <b/>
        <sz val="7"/>
        <rFont val="Times New Roman"/>
        <family val="1"/>
        <charset val="186"/>
      </rPr>
      <t> </t>
    </r>
    <r>
      <rPr>
        <sz val="11"/>
        <color rgb="FF000000"/>
        <rFont val="Arial"/>
        <family val="2"/>
        <charset val="186"/>
      </rPr>
      <t>Perteklinio valdžios sektoriaus taisyklės sąlygos</t>
    </r>
  </si>
  <si>
    <r>
      <t>15 pav. </t>
    </r>
    <r>
      <rPr>
        <sz val="10"/>
        <color theme="1"/>
        <rFont val="Arial"/>
        <family val="2"/>
        <charset val="186"/>
        <scheme val="major"/>
      </rPr>
      <t>Latvijos ekonominės paramos priemonės</t>
    </r>
  </si>
  <si>
    <r>
      <rPr>
        <b/>
        <sz val="10"/>
        <rFont val="Arial"/>
        <family val="2"/>
        <charset val="186"/>
        <scheme val="minor"/>
      </rPr>
      <t>1 lentelė. </t>
    </r>
    <r>
      <rPr>
        <sz val="10"/>
        <rFont val="Arial"/>
        <family val="2"/>
        <charset val="186"/>
        <scheme val="minor"/>
      </rPr>
      <t>Fiskalinės drausmės taisyklių laikymasis 2019 metais</t>
    </r>
  </si>
  <si>
    <r>
      <t>8 pav. </t>
    </r>
    <r>
      <rPr>
        <sz val="10"/>
        <rFont val="Arial"/>
        <family val="2"/>
        <charset val="186"/>
        <scheme val="major"/>
      </rPr>
      <t>Valdžios sektoriaus ir jo subsektorių skolos dinamika</t>
    </r>
  </si>
  <si>
    <r>
      <rPr>
        <b/>
        <sz val="10"/>
        <rFont val="Arial"/>
        <family val="2"/>
        <charset val="186"/>
        <scheme val="major"/>
      </rPr>
      <t>7 pav. </t>
    </r>
    <r>
      <rPr>
        <sz val="10"/>
        <rFont val="Arial"/>
        <family val="2"/>
        <charset val="186"/>
        <scheme val="major"/>
      </rPr>
      <t>Valdžios sektoriaus skola ir kaitos veiksniai</t>
    </r>
  </si>
  <si>
    <r>
      <rPr>
        <b/>
        <sz val="10"/>
        <rFont val="Arial"/>
        <family val="2"/>
        <charset val="186"/>
        <scheme val="major"/>
      </rPr>
      <t>6 pav. </t>
    </r>
    <r>
      <rPr>
        <sz val="10"/>
        <rFont val="Arial"/>
        <family val="2"/>
        <charset val="186"/>
        <scheme val="major"/>
      </rPr>
      <t>Dividendų ir valstybės įmonių pelno įmokų į valstybės biudžetą vykdymas</t>
    </r>
  </si>
  <si>
    <r>
      <rPr>
        <b/>
        <sz val="10"/>
        <rFont val="Arial"/>
        <family val="2"/>
        <charset val="186"/>
        <scheme val="major"/>
      </rPr>
      <t>5 pav.</t>
    </r>
    <r>
      <rPr>
        <sz val="10"/>
        <rFont val="Arial"/>
        <family val="2"/>
        <charset val="186"/>
        <scheme val="major"/>
      </rPr>
      <t xml:space="preserve"> Savivaldybių biudžetų išlaidų plano vykdymo paklaidos</t>
    </r>
  </si>
  <si>
    <r>
      <rPr>
        <b/>
        <sz val="10"/>
        <rFont val="Arial"/>
        <family val="2"/>
        <charset val="186"/>
        <scheme val="major"/>
      </rPr>
      <t xml:space="preserve">4 pav. </t>
    </r>
    <r>
      <rPr>
        <sz val="10"/>
        <rFont val="Arial"/>
        <family val="2"/>
        <charset val="186"/>
        <scheme val="major"/>
      </rPr>
      <t>Valstybės biudžeto išlaidų plano vykdymo paklaidos</t>
    </r>
  </si>
  <si>
    <r>
      <rPr>
        <b/>
        <sz val="10"/>
        <rFont val="Arial"/>
        <family val="2"/>
        <charset val="186"/>
        <scheme val="major"/>
      </rPr>
      <t>3 pav. </t>
    </r>
    <r>
      <rPr>
        <sz val="10"/>
        <rFont val="Arial"/>
        <family val="2"/>
        <charset val="186"/>
        <scheme val="major"/>
      </rPr>
      <t>2019 m. VS balanso projekcijos ir faktas</t>
    </r>
  </si>
  <si>
    <t>Tikslas</t>
  </si>
  <si>
    <t>Priemonės pavadinimas</t>
  </si>
  <si>
    <t>Užtikrinti išteklius, kurių reikia sveikatos ir visuomenės apsaugos sistemoms efektyviai veikti;</t>
  </si>
  <si>
    <t>Medicinos priemonių įsigijimo, krovinių į LR pristatymo, LR piliečių parvežimo iš užsienio valstybių, stacionarių darbo vietų įrengimo, telekomunikacijų įrangos, programinės įrangos, skirtos darbui esant ekstremaliajai situacijai, kt. įrangos įsigijimo išlaidų kompensavimas</t>
  </si>
  <si>
    <t>Medicinos darbuotojų, dirbančių COVID-19 židiniuose, darbo užmokesčio nuo 60 proc. iki 100 proc. priemokų kompensavimas (priemonė taikoma karantino metu)</t>
  </si>
  <si>
    <t>Pavojingų užkrečiamųjų ligų židiniuose dirbančių sveikatos priežiūros darbuotojų ir pareigūnų papildomų socialinių garantijų užtikrinimas</t>
  </si>
  <si>
    <t>Darbo užmokesčio ir socialinio draudimo įmokų pareigūnams ir kitiems darbuotojams, kurių darbas tiesiogiai susijęs su ekstremaliosios situacijos COVID-19 suvaldymu, mokėjimas</t>
  </si>
  <si>
    <t>Padėti išsaugoti darbo vietas ir gyventojų pajamas;</t>
  </si>
  <si>
    <t>Dalies prastovos išmokos kompensavimas valstybės lėšomis, siekiant prisidėti prie darbo vietų išsaugojimo (priemonė taikoma ne ilgiau kaip 3 mėn.)</t>
  </si>
  <si>
    <t>Darbo užmokesčio subsidijų darbdaviams, prastovos metu išlaikantiems darbo vietas, mokėjimas valstybės lėšomis LR užimtumo įstatymo 41 str. 21 d. nustatyta tvarka ir sąlygomis</t>
  </si>
  <si>
    <t>Fiksuotos, 257 Eur/mėn., išmokos savarankiškai dirbantiems asmenims mokėjimas (priemonė taikoma ne ilgiau kaip 3 mėn.)</t>
  </si>
  <si>
    <t>Subsidijų kino industrijai skatinti, kultūros ir meno organizacijų veiklų tęstinumui palaikyti, skaitmeninių kultūros produktų ir (ar) paslaugų kūrimui, naujų kultūros produktų ir (ar) paslaugų kūrimui teikimas; darbo užmokesčio subsidijų darbdaviams ekstremaliosios situacijos ir karantino laikotarpiu valstybės lėšomis mokėti; 2014­2020 m. ES fondų investicijų veiksmų programos 7 prioriteto priemonės Nr. 07.3.1- ESFA-V-401 „Bedarbių integracija į darbo rinką“ bendrasis finansavimas</t>
  </si>
  <si>
    <t>Padėti verslui išsaugoti likvidumą</t>
  </si>
  <si>
    <t>Finansinių priemonių, kuriomis siekiama išlaikyti LR verslo subjektų likvidumą, įgyvendinimas (finansinių priemonių administravimo išlaidos INVEGA)</t>
  </si>
  <si>
    <t>Nuomos įsipareigojimų naštos verslui mažinimo koncepcijos, kuriai pritarta Vyriausybės 2020 m. balandžio 15 d. pasitarime protokolu Nr. 19, įgyvendinimas. Numatoma apmokėti 50 proc. nuomos mokesčio įmonėms, kurių veikla karantino metu apribota ar sustabdyta.</t>
  </si>
  <si>
    <t>Skatinti ekonomiką</t>
  </si>
  <si>
    <t>Papildomos lėšos į Valstybės investicijų programą įtrauktiems investicijų projektams sparčiau įgyvendinti</t>
  </si>
  <si>
    <t>Valstybinės ir vietinės reikšmės kelių rekonstravimas, taisymas (remontavimas)</t>
  </si>
  <si>
    <t>Leidimas naudoti visas Klimato kaitos programos, Kelių priežiūros ir plėtros programos lėšas, kurios buvo įšaldytos 2020 metų biudžeto įstatymo rengimo metu</t>
  </si>
  <si>
    <t>Užtikrinti valstybės iždo likvidumą</t>
  </si>
  <si>
    <t>5 401,4</t>
  </si>
  <si>
    <t>Vietos valdžios skola</t>
  </si>
  <si>
    <t xml:space="preserve">     Savivaldybių biudžetų*</t>
  </si>
  <si>
    <t>2. Padėti išsaugoti darbo vietas ir gyventojų pajamas</t>
  </si>
  <si>
    <t xml:space="preserve">IFI </t>
  </si>
  <si>
    <r>
      <t>9 pav. </t>
    </r>
    <r>
      <rPr>
        <sz val="10"/>
        <color theme="1"/>
        <rFont val="Arial"/>
        <family val="2"/>
        <charset val="186"/>
        <scheme val="major"/>
      </rPr>
      <t>2020 m. pajamų surinkimo prieaugis iš PVM, GPM, akcizų lyginant su 2019 m. atitinkamu mėnesiu</t>
    </r>
  </si>
  <si>
    <t>Šaltinis –  2020 m. balandžio mėn. PDP pažyma, Fiskalinės institucijos skaičiavimai</t>
  </si>
  <si>
    <t>Šaltinis – Lietuvos statistikos departamentas,  Fiskalinės institucijos skaičiavimai</t>
  </si>
  <si>
    <t>Šaltinis – Finansų ministerija, Fiskalinės institucijos skaičiavimai</t>
  </si>
  <si>
    <r>
      <t xml:space="preserve"> * IFI vertinimas bus pateikiamas 2020 m. birželio mėn., </t>
    </r>
    <r>
      <rPr>
        <sz val="10"/>
        <color rgb="FF4FA1CC"/>
        <rFont val="Arial"/>
        <family val="2"/>
        <charset val="186"/>
        <scheme val="major"/>
      </rPr>
      <t>–</t>
    </r>
    <r>
      <rPr>
        <sz val="10"/>
        <rFont val="Arial"/>
        <family val="2"/>
        <charset val="186"/>
        <scheme val="major"/>
      </rPr>
      <t xml:space="preserve"> nevertinama</t>
    </r>
  </si>
  <si>
    <t>Struktūrinio pirminio balanso pokytis</t>
  </si>
  <si>
    <r>
      <t>13 pav. </t>
    </r>
    <r>
      <rPr>
        <sz val="10"/>
        <color theme="1"/>
        <rFont val="Arial"/>
        <family val="2"/>
        <charset val="186"/>
        <scheme val="major"/>
      </rPr>
      <t>Baltijos šalių rodiklių palygimas</t>
    </r>
  </si>
  <si>
    <r>
      <t>14 pav. </t>
    </r>
    <r>
      <rPr>
        <sz val="10"/>
        <color theme="1"/>
        <rFont val="Arial"/>
        <family val="2"/>
        <charset val="186"/>
        <scheme val="major"/>
      </rPr>
      <t>Diskrecinių COVID-19 plano išlaidų priemonės pagal tikslus</t>
    </r>
  </si>
  <si>
    <t>Proc. BVP (tikslas)</t>
  </si>
  <si>
    <t>Proc. BVP (iš viso)</t>
  </si>
  <si>
    <t>Šaltinis – Finansų ministerija, Lietuvos statistikos departamentas, Fiskalinė institucija</t>
  </si>
  <si>
    <t>Šaltinis – Estijos stabilumo 2020 m. programa, Fiskalinės institucijos skaičiavimai</t>
  </si>
  <si>
    <t>Šaltinis – Latvijos stabilumo 2020 m. programa, Fiskalinės institucijos skaičiavimai</t>
  </si>
  <si>
    <t>Šaltinis – Lietuvos, Latvijos ir Estijos stabilumo 2020 m. programos, TVF, Fiskalinės institucijos skaičiavimai</t>
  </si>
  <si>
    <t>2020 m. gegužės 15 d. Nr. BPE-3</t>
  </si>
  <si>
    <r>
      <rPr>
        <b/>
        <sz val="10"/>
        <rFont val="Arial"/>
        <family val="2"/>
        <charset val="186"/>
        <scheme val="major"/>
      </rPr>
      <t>1 pav. </t>
    </r>
    <r>
      <rPr>
        <sz val="10"/>
        <rFont val="Arial"/>
        <family val="2"/>
        <charset val="186"/>
        <scheme val="major"/>
      </rPr>
      <t>Duomenys, paaiškinantys perėjimą nuo valstybės biudžeto deficito prie valdžios sektoriaus perviršio 2019 m.</t>
    </r>
  </si>
  <si>
    <r>
      <rPr>
        <b/>
        <sz val="10"/>
        <rFont val="Arial"/>
        <family val="2"/>
        <charset val="186"/>
        <scheme val="major"/>
      </rPr>
      <t>2 pav. </t>
    </r>
    <r>
      <rPr>
        <sz val="10"/>
        <rFont val="Arial"/>
        <family val="2"/>
        <charset val="186"/>
        <scheme val="major"/>
      </rPr>
      <t>VS pajamų ir išlaidų metinis augimas ir pagrindinių komponenčių įtaka</t>
    </r>
  </si>
  <si>
    <t>Šaltinis – Finansų ministerija (FM), Fiskalinės institucijos skaičiavimai (IFI)</t>
  </si>
  <si>
    <t>**Išskyrus BP2019. Atliekant BP2019 vertinimą buvo taikomas 0,413 pot. BVP VS biudžeto dalinis elastingumas.</t>
  </si>
  <si>
    <r>
      <rPr>
        <b/>
        <sz val="10"/>
        <rFont val="Arial"/>
        <family val="2"/>
        <charset val="186"/>
        <scheme val="minor"/>
      </rPr>
      <t>2 lentelė.</t>
    </r>
    <r>
      <rPr>
        <sz val="10"/>
        <rFont val="Arial"/>
        <family val="2"/>
        <charset val="186"/>
        <scheme val="minor"/>
      </rPr>
      <t> Ciklinė Lietuvos ekonomikos padėtis, 2018–2019 m.*</t>
    </r>
  </si>
  <si>
    <t>*FM ir IFI Rezultatai gali nesutapti dėl skaičių apvalinimo</t>
  </si>
  <si>
    <t>Šaltinis – Finansų ministerija, Europos Komisija, Fiskalinės institucijos skaičiavimai</t>
  </si>
  <si>
    <t>Vienkartinės ir kitos laikinosios priemonės*</t>
  </si>
  <si>
    <t>Šaltinis – Finansų ministerija*, Lietuvos statistikos departamentas, Fiskalinės institucijos skaičiavimai</t>
  </si>
  <si>
    <r>
      <rPr>
        <b/>
        <sz val="10"/>
        <rFont val="Arial"/>
        <family val="2"/>
        <charset val="186"/>
        <scheme val="major"/>
      </rPr>
      <t xml:space="preserve">2 priedas. </t>
    </r>
    <r>
      <rPr>
        <sz val="10"/>
        <rFont val="Arial"/>
        <family val="2"/>
        <charset val="186"/>
        <scheme val="major"/>
      </rPr>
      <t>Finansų ministerijos ir Fiskalinės institucijos 2019 m. valdžios sektoriaus rodiklių projekcijų palyginimas</t>
    </r>
  </si>
  <si>
    <r>
      <rPr>
        <b/>
        <sz val="10"/>
        <rFont val="Arial"/>
        <family val="2"/>
        <charset val="186"/>
        <scheme val="major"/>
      </rPr>
      <t xml:space="preserve">3 priedas. </t>
    </r>
    <r>
      <rPr>
        <sz val="10"/>
        <rFont val="Arial"/>
        <family val="2"/>
        <charset val="186"/>
        <scheme val="major"/>
      </rPr>
      <t>Valstybės biudžeto išlaidų (be ES ir kitos finansinės paramos) fakto ir pradinio plano palyginimas, mln. Eur</t>
    </r>
  </si>
  <si>
    <r>
      <rPr>
        <b/>
        <sz val="11"/>
        <rFont val="Arial"/>
        <family val="2"/>
        <charset val="186"/>
        <scheme val="major"/>
      </rPr>
      <t xml:space="preserve">4 priedas. </t>
    </r>
    <r>
      <rPr>
        <sz val="11"/>
        <rFont val="Arial"/>
        <family val="2"/>
        <charset val="186"/>
        <scheme val="major"/>
      </rPr>
      <t>Savivaldybių biudžetų išlaidų fakto ir pradinio plano palyginimas, mln. Eur</t>
    </r>
  </si>
  <si>
    <t>–5,1</t>
  </si>
  <si>
    <t>–78,3</t>
  </si>
  <si>
    <t>–1,7</t>
  </si>
  <si>
    <t>–23,3</t>
  </si>
  <si>
    <t>–15,2</t>
  </si>
  <si>
    <t>–8,2</t>
  </si>
  <si>
    <t>–168,6</t>
  </si>
  <si>
    <t>–12,9</t>
  </si>
  <si>
    <r>
      <rPr>
        <b/>
        <sz val="10"/>
        <rFont val="Arial"/>
        <family val="2"/>
        <charset val="186"/>
        <scheme val="major"/>
      </rPr>
      <t xml:space="preserve">6 priedas. </t>
    </r>
    <r>
      <rPr>
        <sz val="10"/>
        <rFont val="Arial"/>
        <family val="2"/>
        <charset val="186"/>
        <scheme val="major"/>
      </rPr>
      <t>Fiskalinės institucijos 2020–2021 m. valdžios sektoriaus pajamų, išlaidų ir balanso projekcijos</t>
    </r>
  </si>
  <si>
    <t xml:space="preserve">2020 P           </t>
  </si>
  <si>
    <r>
      <t>7 priedas. 1 lentelė. </t>
    </r>
    <r>
      <rPr>
        <sz val="10"/>
        <color rgb="FF000000"/>
        <rFont val="Arial"/>
        <family val="2"/>
        <charset val="186"/>
        <scheme val="minor"/>
      </rPr>
      <t>Lietuvos COVID-19 priemonės</t>
    </r>
  </si>
  <si>
    <t>Šaltinis – Lietuvos stabilumo 2020 m. programa, Fiskalinės institucijos skaičiavimai</t>
  </si>
  <si>
    <t>mln. Eur</t>
  </si>
  <si>
    <r>
      <t xml:space="preserve">7 priedas. 3 lentelė. </t>
    </r>
    <r>
      <rPr>
        <sz val="10"/>
        <color rgb="FF000000"/>
        <rFont val="Arial"/>
        <family val="2"/>
        <charset val="186"/>
        <scheme val="major"/>
      </rPr>
      <t>Estijos COVID-19 priemonės</t>
    </r>
  </si>
  <si>
    <r>
      <t xml:space="preserve">7 priedas. 2 lentelė. </t>
    </r>
    <r>
      <rPr>
        <sz val="10"/>
        <rFont val="Arial"/>
        <family val="2"/>
        <charset val="186"/>
        <scheme val="major"/>
      </rPr>
      <t>Latvijos</t>
    </r>
    <r>
      <rPr>
        <sz val="10"/>
        <color rgb="FF000000"/>
        <rFont val="Arial"/>
        <family val="2"/>
        <charset val="186"/>
        <scheme val="major"/>
      </rPr>
      <t xml:space="preserve"> COVID-19 priemonės</t>
    </r>
  </si>
  <si>
    <t>4. Ciklinė biudžeto dedamoji (0,399×3 eil.)**</t>
  </si>
  <si>
    <r>
      <rPr>
        <b/>
        <sz val="10"/>
        <color theme="1"/>
        <rFont val="Arial"/>
        <family val="2"/>
        <scheme val="minor"/>
      </rPr>
      <t>10 pav.</t>
    </r>
    <r>
      <rPr>
        <sz val="10"/>
        <color theme="1"/>
        <rFont val="Arial"/>
        <family val="2"/>
        <scheme val="minor"/>
      </rPr>
      <t> 2020 m. valstybės biudžeto pagrindinių išlaidų straipsnių įtaka bendroms išlaidoms</t>
    </r>
  </si>
  <si>
    <r>
      <rPr>
        <b/>
        <sz val="10"/>
        <color theme="1"/>
        <rFont val="Arial"/>
        <family val="2"/>
        <scheme val="minor"/>
      </rPr>
      <t>12 pav.</t>
    </r>
    <r>
      <rPr>
        <sz val="10"/>
        <color theme="1"/>
        <rFont val="Arial"/>
        <family val="2"/>
        <scheme val="minor"/>
      </rPr>
      <t> Lietuvos fiskalinė padėtis, 2007–2020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</si>
</sst>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0.0;\ \–0.0"/>
    <numFmt numFmtId="167" formatCode="&quot;▲&quot;0.0;&quot;▼&quot;\–0.0"/>
    <numFmt numFmtId="168" formatCode="0.00;\ \–0.00"/>
    <numFmt numFmtId="169" formatCode="#,##0.0"/>
  </numFmts>
  <fonts count="118" x14ac:knownFonts="1">
    <font>
      <sz val="11"/>
      <color theme="1"/>
      <name val="Arial"/>
      <family val="2"/>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Segoe UI"/>
      <family val="2"/>
      <charset val="186"/>
    </font>
    <font>
      <sz val="11"/>
      <color theme="1"/>
      <name val="Arial"/>
      <family val="2"/>
      <charset val="186"/>
      <scheme val="minor"/>
    </font>
    <font>
      <u/>
      <sz val="11"/>
      <color theme="10"/>
      <name val="Calibri"/>
      <family val="2"/>
      <charset val="186"/>
    </font>
    <font>
      <u/>
      <sz val="11"/>
      <color rgb="FF8D8473"/>
      <name val="Calibri"/>
      <family val="2"/>
      <charset val="186"/>
    </font>
    <font>
      <sz val="11"/>
      <color theme="1"/>
      <name val="Arial"/>
      <family val="2"/>
      <scheme val="minor"/>
    </font>
    <font>
      <b/>
      <sz val="9"/>
      <color rgb="FF8D8473"/>
      <name val="Segoe UI"/>
      <family val="2"/>
      <charset val="186"/>
    </font>
    <font>
      <b/>
      <sz val="11"/>
      <color theme="1"/>
      <name val="Arial"/>
      <family val="2"/>
      <charset val="186"/>
      <scheme val="minor"/>
    </font>
    <font>
      <sz val="10"/>
      <name val="Arial"/>
      <family val="2"/>
      <charset val="186"/>
    </font>
    <font>
      <sz val="11"/>
      <color indexed="8"/>
      <name val="Calibri"/>
      <family val="2"/>
    </font>
    <font>
      <sz val="11"/>
      <name val="Arial"/>
      <family val="2"/>
      <charset val="186"/>
    </font>
    <font>
      <sz val="11"/>
      <name val="Arial"/>
      <family val="2"/>
      <charset val="186"/>
    </font>
    <font>
      <sz val="11"/>
      <color theme="1"/>
      <name val="Arial"/>
      <family val="2"/>
      <charset val="186"/>
      <scheme val="major"/>
    </font>
    <font>
      <u/>
      <sz val="11"/>
      <color theme="10"/>
      <name val="Arial"/>
      <family val="2"/>
      <charset val="186"/>
      <scheme val="major"/>
    </font>
    <font>
      <sz val="11"/>
      <color rgb="FF000000"/>
      <name val="Arial"/>
      <family val="2"/>
      <charset val="186"/>
      <scheme val="major"/>
    </font>
    <font>
      <sz val="11"/>
      <name val="Arial"/>
      <family val="2"/>
      <charset val="186"/>
      <scheme val="major"/>
    </font>
    <font>
      <b/>
      <sz val="11"/>
      <name val="Arial"/>
      <family val="2"/>
      <charset val="186"/>
      <scheme val="major"/>
    </font>
    <font>
      <sz val="22"/>
      <color rgb="FF4FA1CC"/>
      <name val="Arial"/>
      <family val="2"/>
      <charset val="186"/>
    </font>
    <font>
      <sz val="11"/>
      <name val="Arial"/>
      <family val="2"/>
      <scheme val="minor"/>
    </font>
    <font>
      <sz val="11"/>
      <color rgb="FF7030A0"/>
      <name val="Arial"/>
      <family val="2"/>
      <scheme val="minor"/>
    </font>
    <font>
      <sz val="11"/>
      <color theme="1"/>
      <name val="Arial"/>
      <family val="2"/>
      <charset val="186"/>
    </font>
    <font>
      <sz val="11"/>
      <name val="Arial"/>
      <family val="2"/>
      <charset val="186"/>
      <scheme val="minor"/>
    </font>
    <font>
      <u/>
      <sz val="11"/>
      <color theme="10"/>
      <name val="Arial"/>
      <family val="2"/>
      <charset val="186"/>
    </font>
    <font>
      <sz val="14"/>
      <color theme="4"/>
      <name val="Arial"/>
      <family val="2"/>
      <charset val="186"/>
    </font>
    <font>
      <sz val="11"/>
      <color theme="4"/>
      <name val="Arial"/>
      <family val="2"/>
      <charset val="186"/>
    </font>
    <font>
      <sz val="11"/>
      <color rgb="FF000000"/>
      <name val="Calibri"/>
      <family val="2"/>
    </font>
    <font>
      <sz val="11"/>
      <color rgb="FFFF0000"/>
      <name val="Arial"/>
      <family val="2"/>
      <charset val="186"/>
    </font>
    <font>
      <sz val="10"/>
      <color theme="1"/>
      <name val="Times New Roman"/>
      <family val="1"/>
      <charset val="186"/>
    </font>
    <font>
      <sz val="11"/>
      <color rgb="FF000000"/>
      <name val="Arial"/>
      <family val="2"/>
      <scheme val="minor"/>
    </font>
    <font>
      <b/>
      <sz val="8"/>
      <color rgb="FF4FA1CC"/>
      <name val="Wingdings 2"/>
      <family val="1"/>
      <charset val="2"/>
    </font>
    <font>
      <sz val="11"/>
      <color rgb="FF000000"/>
      <name val="Arial"/>
      <family val="2"/>
      <charset val="186"/>
    </font>
    <font>
      <sz val="11"/>
      <color rgb="FFFF0000"/>
      <name val="Arial"/>
      <family val="2"/>
      <scheme val="minor"/>
    </font>
    <font>
      <sz val="10"/>
      <color theme="1"/>
      <name val="Arial"/>
      <family val="2"/>
      <charset val="186"/>
    </font>
    <font>
      <sz val="9"/>
      <color rgb="FF000000"/>
      <name val="Arial"/>
      <family val="2"/>
      <charset val="186"/>
    </font>
    <font>
      <sz val="10"/>
      <color theme="1"/>
      <name val="Arial"/>
      <family val="2"/>
      <scheme val="minor"/>
    </font>
    <font>
      <sz val="10"/>
      <color rgb="FF000000"/>
      <name val="Arial"/>
      <family val="2"/>
      <charset val="186"/>
      <scheme val="minor"/>
    </font>
    <font>
      <sz val="9"/>
      <color rgb="FF000000"/>
      <name val="Arial"/>
      <family val="2"/>
      <charset val="186"/>
      <scheme val="minor"/>
    </font>
    <font>
      <sz val="11"/>
      <color rgb="FFFF0000"/>
      <name val="Arial"/>
      <family val="2"/>
      <charset val="186"/>
      <scheme val="minor"/>
    </font>
    <font>
      <sz val="11"/>
      <color rgb="FF00B050"/>
      <name val="Arial"/>
      <family val="2"/>
      <charset val="186"/>
      <scheme val="minor"/>
    </font>
    <font>
      <u/>
      <sz val="11"/>
      <color theme="10"/>
      <name val="Arial"/>
      <family val="2"/>
      <scheme val="minor"/>
    </font>
    <font>
      <sz val="8"/>
      <color rgb="FF000000"/>
      <name val="Segoe UI"/>
      <family val="2"/>
      <charset val="186"/>
    </font>
    <font>
      <sz val="11"/>
      <color rgb="FF000000"/>
      <name val="Arial"/>
      <family val="2"/>
      <charset val="186"/>
      <scheme val="minor"/>
    </font>
    <font>
      <b/>
      <sz val="11"/>
      <color rgb="FF000000"/>
      <name val="Arial"/>
      <family val="2"/>
      <charset val="186"/>
    </font>
    <font>
      <b/>
      <sz val="11"/>
      <color rgb="FF4FA1CC"/>
      <name val="Arial"/>
      <family val="2"/>
      <charset val="186"/>
    </font>
    <font>
      <b/>
      <sz val="9"/>
      <color theme="1"/>
      <name val="Arial"/>
      <family val="2"/>
      <charset val="186"/>
      <scheme val="minor"/>
    </font>
    <font>
      <b/>
      <sz val="9"/>
      <color rgb="FF000000"/>
      <name val="Arial"/>
      <family val="2"/>
      <charset val="186"/>
      <scheme val="minor"/>
    </font>
    <font>
      <sz val="10"/>
      <color rgb="FF000000"/>
      <name val="Arial"/>
      <family val="2"/>
      <charset val="186"/>
    </font>
    <font>
      <sz val="9"/>
      <color theme="1"/>
      <name val="Arial"/>
      <family val="2"/>
      <charset val="186"/>
      <scheme val="minor"/>
    </font>
    <font>
      <sz val="9"/>
      <color rgb="FF1C1C1C"/>
      <name val="Arial"/>
      <family val="2"/>
      <charset val="186"/>
      <scheme val="minor"/>
    </font>
    <font>
      <sz val="9"/>
      <color rgb="FF333333"/>
      <name val="Arial"/>
      <family val="2"/>
      <charset val="186"/>
      <scheme val="minor"/>
    </font>
    <font>
      <b/>
      <sz val="7"/>
      <name val="Times New Roman"/>
      <family val="1"/>
      <charset val="186"/>
    </font>
    <font>
      <sz val="2"/>
      <color theme="1"/>
      <name val="Times New Roman"/>
      <family val="1"/>
      <charset val="186"/>
    </font>
    <font>
      <sz val="8"/>
      <color rgb="FF505050"/>
      <name val="Fira Sans Light"/>
      <family val="2"/>
    </font>
    <font>
      <b/>
      <sz val="11"/>
      <color rgb="FF4FA1CC"/>
      <name val="Arial"/>
      <family val="2"/>
      <charset val="186"/>
      <scheme val="minor"/>
    </font>
    <font>
      <u/>
      <sz val="11"/>
      <color theme="10"/>
      <name val="Arial"/>
      <family val="2"/>
      <charset val="186"/>
      <scheme val="minor"/>
    </font>
    <font>
      <sz val="10"/>
      <color theme="1"/>
      <name val="Arial"/>
      <family val="2"/>
      <charset val="186"/>
      <scheme val="minor"/>
    </font>
    <font>
      <b/>
      <sz val="10"/>
      <color rgb="FF4FA1CC"/>
      <name val="Arial"/>
      <family val="2"/>
      <charset val="186"/>
    </font>
    <font>
      <b/>
      <sz val="10"/>
      <color rgb="FF000000"/>
      <name val="Arial"/>
      <family val="2"/>
      <charset val="186"/>
    </font>
    <font>
      <b/>
      <sz val="10"/>
      <color rgb="FF4FA1CC"/>
      <name val="Arial"/>
      <family val="2"/>
      <charset val="186"/>
      <scheme val="minor"/>
    </font>
    <font>
      <i/>
      <sz val="10"/>
      <color rgb="FF000000"/>
      <name val="Arial"/>
      <family val="2"/>
      <charset val="186"/>
    </font>
    <font>
      <sz val="10"/>
      <color rgb="FF000000"/>
      <name val="Times New Roman"/>
      <family val="1"/>
      <charset val="186"/>
    </font>
    <font>
      <sz val="10"/>
      <name val="Arial"/>
      <family val="2"/>
    </font>
    <font>
      <sz val="9"/>
      <name val="Arial"/>
      <family val="2"/>
      <charset val="186"/>
      <scheme val="minor"/>
    </font>
    <font>
      <sz val="11"/>
      <color rgb="FF000000"/>
      <name val="Fira Sans Book"/>
      <family val="2"/>
    </font>
    <font>
      <b/>
      <sz val="10"/>
      <color rgb="FF8D8473"/>
      <name val="Segoe UI"/>
      <family val="2"/>
      <charset val="186"/>
    </font>
    <font>
      <sz val="10"/>
      <color rgb="FF000000"/>
      <name val="Fira Sans Light"/>
      <family val="2"/>
    </font>
    <font>
      <sz val="10"/>
      <color rgb="FF8D8473"/>
      <name val="Segoe UI"/>
      <family val="2"/>
      <charset val="186"/>
    </font>
    <font>
      <sz val="8"/>
      <color rgb="FF000000"/>
      <name val="Times New Roman"/>
      <family val="1"/>
      <charset val="186"/>
    </font>
    <font>
      <sz val="8"/>
      <color rgb="FF000000"/>
      <name val="Fira Sans Light"/>
      <family val="2"/>
    </font>
    <font>
      <u/>
      <sz val="12"/>
      <color theme="10"/>
      <name val="Arial"/>
      <family val="2"/>
      <charset val="186"/>
      <scheme val="major"/>
    </font>
    <font>
      <u/>
      <sz val="12"/>
      <color theme="10"/>
      <name val="Arial"/>
      <family val="2"/>
      <charset val="186"/>
    </font>
    <font>
      <b/>
      <sz val="10"/>
      <color rgb="FF4FA1CC"/>
      <name val="Wingdings 2"/>
      <family val="1"/>
      <charset val="2"/>
    </font>
    <font>
      <sz val="10"/>
      <color rgb="FF000000"/>
      <name val="Arial"/>
      <family val="2"/>
      <charset val="186"/>
      <scheme val="major"/>
    </font>
    <font>
      <sz val="11"/>
      <color rgb="FF8D8473"/>
      <name val="Arial"/>
      <family val="2"/>
      <charset val="186"/>
      <scheme val="major"/>
    </font>
    <font>
      <sz val="11"/>
      <color theme="4"/>
      <name val="Arial"/>
      <family val="2"/>
      <charset val="186"/>
      <scheme val="major"/>
    </font>
    <font>
      <sz val="11"/>
      <color rgb="FF0070C0"/>
      <name val="Arial"/>
      <family val="2"/>
      <charset val="186"/>
      <scheme val="minor"/>
    </font>
    <font>
      <u/>
      <sz val="11"/>
      <color rgb="FF00B050"/>
      <name val="Arial"/>
      <family val="2"/>
      <charset val="186"/>
      <scheme val="minor"/>
    </font>
    <font>
      <sz val="14"/>
      <color theme="4"/>
      <name val="Arial"/>
      <family val="2"/>
      <charset val="186"/>
      <scheme val="major"/>
    </font>
    <font>
      <u/>
      <sz val="10"/>
      <color rgb="FF8D8473"/>
      <name val="Arial"/>
      <family val="2"/>
      <charset val="186"/>
      <scheme val="major"/>
    </font>
    <font>
      <sz val="10"/>
      <color theme="1"/>
      <name val="Arial"/>
      <family val="2"/>
      <charset val="186"/>
      <scheme val="major"/>
    </font>
    <font>
      <sz val="10"/>
      <name val="Arial"/>
      <family val="2"/>
      <charset val="186"/>
      <scheme val="minor"/>
    </font>
    <font>
      <sz val="10"/>
      <name val="Arial"/>
      <family val="2"/>
      <scheme val="minor"/>
    </font>
    <font>
      <sz val="10"/>
      <color theme="1"/>
      <name val="Arial"/>
      <family val="2"/>
      <scheme val="major"/>
    </font>
    <font>
      <b/>
      <sz val="10"/>
      <color theme="6"/>
      <name val="Wingdings 2"/>
      <family val="1"/>
      <charset val="2"/>
    </font>
    <font>
      <sz val="10"/>
      <color theme="6"/>
      <name val="Fira Sans Light"/>
      <family val="2"/>
    </font>
    <font>
      <sz val="10"/>
      <color rgb="FF4FA1CC"/>
      <name val="Arial"/>
      <family val="2"/>
      <charset val="186"/>
      <scheme val="major"/>
    </font>
    <font>
      <sz val="10"/>
      <name val="Arial"/>
      <family val="2"/>
      <charset val="186"/>
      <scheme val="major"/>
    </font>
    <font>
      <sz val="10"/>
      <color rgb="FF000000"/>
      <name val="Arial"/>
      <family val="2"/>
      <scheme val="minor"/>
    </font>
    <font>
      <sz val="10"/>
      <color rgb="FF000000"/>
      <name val="Arial"/>
      <family val="2"/>
      <scheme val="major"/>
    </font>
    <font>
      <sz val="10"/>
      <color rgb="FF000000"/>
      <name val="Arial"/>
      <family val="2"/>
    </font>
    <font>
      <b/>
      <sz val="10"/>
      <color theme="1"/>
      <name val="Arial"/>
      <family val="2"/>
      <charset val="186"/>
      <scheme val="minor"/>
    </font>
    <font>
      <sz val="10"/>
      <color rgb="FF1C1C1C"/>
      <name val="Arial"/>
      <family val="2"/>
      <charset val="186"/>
      <scheme val="minor"/>
    </font>
    <font>
      <b/>
      <sz val="10"/>
      <color rgb="FF000000"/>
      <name val="Arial"/>
      <family val="2"/>
      <charset val="186"/>
      <scheme val="minor"/>
    </font>
    <font>
      <b/>
      <sz val="10"/>
      <color rgb="FF13B5EA"/>
      <name val="Arial"/>
      <family val="2"/>
      <charset val="186"/>
      <scheme val="minor"/>
    </font>
    <font>
      <sz val="10"/>
      <color rgb="FF333333"/>
      <name val="Arial"/>
      <family val="2"/>
      <charset val="186"/>
      <scheme val="minor"/>
    </font>
    <font>
      <b/>
      <sz val="10"/>
      <name val="Arial"/>
      <family val="2"/>
      <charset val="186"/>
      <scheme val="major"/>
    </font>
    <font>
      <sz val="9"/>
      <color rgb="FF000000"/>
      <name val="Arial"/>
      <family val="2"/>
      <charset val="186"/>
      <scheme val="major"/>
    </font>
    <font>
      <b/>
      <sz val="10"/>
      <name val="Arial"/>
      <family val="2"/>
      <charset val="186"/>
    </font>
    <font>
      <sz val="9"/>
      <color rgb="FF000000"/>
      <name val="Arial"/>
      <family val="2"/>
      <scheme val="minor"/>
    </font>
    <font>
      <sz val="9"/>
      <color theme="1"/>
      <name val="Arial"/>
      <family val="2"/>
      <scheme val="minor"/>
    </font>
    <font>
      <b/>
      <sz val="10"/>
      <color theme="1"/>
      <name val="Arial"/>
      <family val="2"/>
      <charset val="186"/>
      <scheme val="major"/>
    </font>
    <font>
      <sz val="10"/>
      <color theme="1"/>
      <name val="Arial"/>
      <family val="2"/>
    </font>
    <font>
      <b/>
      <sz val="10"/>
      <name val="Arial"/>
      <family val="2"/>
      <charset val="186"/>
      <scheme val="minor"/>
    </font>
    <font>
      <b/>
      <sz val="10"/>
      <color theme="1"/>
      <name val="Arial"/>
      <family val="2"/>
      <scheme val="minor"/>
    </font>
    <font>
      <sz val="9"/>
      <name val="Arial"/>
      <family val="2"/>
      <scheme val="minor"/>
    </font>
    <font>
      <sz val="10"/>
      <color theme="0"/>
      <name val="Arial"/>
      <family val="2"/>
      <scheme val="minor"/>
    </font>
    <font>
      <sz val="9"/>
      <name val="Arial"/>
      <family val="2"/>
      <charset val="186"/>
      <scheme val="major"/>
    </font>
  </fonts>
  <fills count="5">
    <fill>
      <patternFill patternType="none"/>
    </fill>
    <fill>
      <patternFill patternType="gray125"/>
    </fill>
    <fill>
      <patternFill patternType="solid">
        <fgColor theme="4"/>
        <bgColor indexed="64"/>
      </patternFill>
    </fill>
    <fill>
      <patternFill patternType="solid">
        <fgColor rgb="FFC9D6D9"/>
        <bgColor indexed="64"/>
      </patternFill>
    </fill>
    <fill>
      <patternFill patternType="solid">
        <fgColor theme="0"/>
        <bgColor indexed="64"/>
      </patternFill>
    </fill>
  </fills>
  <borders count="103">
    <border>
      <left/>
      <right/>
      <top/>
      <bottom/>
      <diagonal/>
    </border>
    <border>
      <left style="medium">
        <color theme="4"/>
      </left>
      <right style="medium">
        <color theme="4"/>
      </right>
      <top style="medium">
        <color theme="4"/>
      </top>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right/>
      <top/>
      <bottom style="medium">
        <color rgb="FF4FA1CC"/>
      </bottom>
      <diagonal/>
    </border>
    <border>
      <left/>
      <right/>
      <top style="medium">
        <color rgb="FF4FA1CC"/>
      </top>
      <bottom/>
      <diagonal/>
    </border>
    <border>
      <left/>
      <right/>
      <top style="dashed">
        <color rgb="FF4FA1CC"/>
      </top>
      <bottom style="dashed">
        <color rgb="FF4FA1CC"/>
      </bottom>
      <diagonal/>
    </border>
    <border>
      <left style="dashed">
        <color rgb="FF4FA1CC"/>
      </left>
      <right style="dashed">
        <color rgb="FF4FA1CC"/>
      </right>
      <top style="dashed">
        <color rgb="FF4FA1CC"/>
      </top>
      <bottom style="dashed">
        <color rgb="FF4FA1CC"/>
      </bottom>
      <diagonal/>
    </border>
    <border>
      <left style="thin">
        <color rgb="FF4FA1CC"/>
      </left>
      <right style="dashed">
        <color rgb="FF4FA1CC"/>
      </right>
      <top style="thin">
        <color rgb="FF4FA1CC"/>
      </top>
      <bottom style="dashed">
        <color rgb="FF4FA1CC"/>
      </bottom>
      <diagonal/>
    </border>
    <border>
      <left style="dashed">
        <color rgb="FF4FA1CC"/>
      </left>
      <right style="dashed">
        <color rgb="FF4FA1CC"/>
      </right>
      <top style="thin">
        <color rgb="FF4FA1CC"/>
      </top>
      <bottom style="dashed">
        <color rgb="FF4FA1CC"/>
      </bottom>
      <diagonal/>
    </border>
    <border>
      <left style="dashed">
        <color rgb="FF4FA1CC"/>
      </left>
      <right style="thin">
        <color rgb="FF4FA1CC"/>
      </right>
      <top style="thin">
        <color rgb="FF4FA1CC"/>
      </top>
      <bottom style="dashed">
        <color rgb="FF4FA1CC"/>
      </bottom>
      <diagonal/>
    </border>
    <border>
      <left style="thin">
        <color rgb="FF4FA1CC"/>
      </left>
      <right style="dashed">
        <color rgb="FF4FA1CC"/>
      </right>
      <top style="dashed">
        <color rgb="FF4FA1CC"/>
      </top>
      <bottom style="dashed">
        <color rgb="FF4FA1CC"/>
      </bottom>
      <diagonal/>
    </border>
    <border>
      <left style="dashed">
        <color rgb="FF4FA1CC"/>
      </left>
      <right style="thin">
        <color rgb="FF4FA1CC"/>
      </right>
      <top style="dashed">
        <color rgb="FF4FA1CC"/>
      </top>
      <bottom style="dashed">
        <color rgb="FF4FA1CC"/>
      </bottom>
      <diagonal/>
    </border>
    <border>
      <left style="thin">
        <color rgb="FF4FA1CC"/>
      </left>
      <right style="dashed">
        <color rgb="FF4FA1CC"/>
      </right>
      <top style="dashed">
        <color rgb="FF4FA1CC"/>
      </top>
      <bottom style="thin">
        <color rgb="FF4FA1CC"/>
      </bottom>
      <diagonal/>
    </border>
    <border>
      <left style="dashed">
        <color rgb="FF4FA1CC"/>
      </left>
      <right style="dashed">
        <color rgb="FF4FA1CC"/>
      </right>
      <top style="dashed">
        <color rgb="FF4FA1CC"/>
      </top>
      <bottom style="thin">
        <color rgb="FF4FA1CC"/>
      </bottom>
      <diagonal/>
    </border>
    <border>
      <left style="dashed">
        <color rgb="FF4FA1CC"/>
      </left>
      <right style="thin">
        <color rgb="FF4FA1CC"/>
      </right>
      <top style="dashed">
        <color rgb="FF4FA1CC"/>
      </top>
      <bottom style="thin">
        <color rgb="FF4FA1CC"/>
      </bottom>
      <diagonal/>
    </border>
    <border>
      <left style="dashed">
        <color rgb="FF47ABD9"/>
      </left>
      <right style="dashed">
        <color rgb="FF47ABD9"/>
      </right>
      <top style="dashed">
        <color rgb="FF47ABD9"/>
      </top>
      <bottom style="dashed">
        <color rgb="FF47ABD9"/>
      </bottom>
      <diagonal/>
    </border>
    <border>
      <left/>
      <right/>
      <top/>
      <bottom style="medium">
        <color rgb="FF47ABD9"/>
      </bottom>
      <diagonal/>
    </border>
    <border>
      <left/>
      <right/>
      <top style="medium">
        <color rgb="FF47ABD9"/>
      </top>
      <bottom/>
      <diagonal/>
    </border>
    <border>
      <left style="thin">
        <color rgb="FF4FA1CC"/>
      </left>
      <right style="thin">
        <color rgb="FF4FA1CC"/>
      </right>
      <top style="thin">
        <color rgb="FF4FA1CC"/>
      </top>
      <bottom style="dashed">
        <color rgb="FF4FA1CC"/>
      </bottom>
      <diagonal/>
    </border>
    <border>
      <left/>
      <right/>
      <top/>
      <bottom style="thin">
        <color rgb="FF4FA1CC"/>
      </bottom>
      <diagonal/>
    </border>
    <border>
      <left/>
      <right style="dashed">
        <color rgb="FF4FA1CC"/>
      </right>
      <top style="thin">
        <color rgb="FF4FA1CC"/>
      </top>
      <bottom/>
      <diagonal/>
    </border>
    <border>
      <left/>
      <right/>
      <top style="thin">
        <color rgb="FF4FA1CC"/>
      </top>
      <bottom style="dashed">
        <color rgb="FF4FA1CC"/>
      </bottom>
      <diagonal/>
    </border>
    <border>
      <left style="thin">
        <color theme="5"/>
      </left>
      <right/>
      <top style="thin">
        <color theme="5"/>
      </top>
      <bottom style="dashed">
        <color rgb="FF4FA1CC"/>
      </bottom>
      <diagonal/>
    </border>
    <border>
      <left/>
      <right/>
      <top style="thin">
        <color theme="5"/>
      </top>
      <bottom style="dashed">
        <color rgb="FF4FA1CC"/>
      </bottom>
      <diagonal/>
    </border>
    <border>
      <left/>
      <right style="thin">
        <color theme="5"/>
      </right>
      <top style="thin">
        <color theme="5"/>
      </top>
      <bottom style="dashed">
        <color rgb="FF4FA1CC"/>
      </bottom>
      <diagonal/>
    </border>
    <border>
      <left style="thin">
        <color theme="5"/>
      </left>
      <right style="dashed">
        <color rgb="FF4FA1CC"/>
      </right>
      <top style="dashed">
        <color rgb="FF4FA1CC"/>
      </top>
      <bottom style="dashed">
        <color rgb="FF4FA1CC"/>
      </bottom>
      <diagonal/>
    </border>
    <border>
      <left style="dashed">
        <color rgb="FF4FA1CC"/>
      </left>
      <right style="thin">
        <color theme="5"/>
      </right>
      <top style="dashed">
        <color rgb="FF4FA1CC"/>
      </top>
      <bottom style="dashed">
        <color rgb="FF4FA1CC"/>
      </bottom>
      <diagonal/>
    </border>
    <border>
      <left style="thin">
        <color theme="5"/>
      </left>
      <right style="dashed">
        <color rgb="FF4FA1CC"/>
      </right>
      <top style="dashed">
        <color rgb="FF4FA1CC"/>
      </top>
      <bottom style="thin">
        <color theme="5"/>
      </bottom>
      <diagonal/>
    </border>
    <border>
      <left style="dashed">
        <color rgb="FF4FA1CC"/>
      </left>
      <right style="dashed">
        <color rgb="FF4FA1CC"/>
      </right>
      <top style="dashed">
        <color rgb="FF4FA1CC"/>
      </top>
      <bottom style="thin">
        <color theme="5"/>
      </bottom>
      <diagonal/>
    </border>
    <border>
      <left style="dashed">
        <color rgb="FF4FA1CC"/>
      </left>
      <right style="thin">
        <color theme="5"/>
      </right>
      <top style="dashed">
        <color rgb="FF4FA1CC"/>
      </top>
      <bottom style="thin">
        <color theme="5"/>
      </bottom>
      <diagonal/>
    </border>
    <border>
      <left style="thin">
        <color theme="5"/>
      </left>
      <right style="dashed">
        <color theme="5"/>
      </right>
      <top style="thin">
        <color theme="5"/>
      </top>
      <bottom style="dashed">
        <color theme="5"/>
      </bottom>
      <diagonal/>
    </border>
    <border>
      <left style="dashed">
        <color theme="5"/>
      </left>
      <right style="dashed">
        <color theme="5"/>
      </right>
      <top style="thin">
        <color theme="5"/>
      </top>
      <bottom style="dashed">
        <color theme="5"/>
      </bottom>
      <diagonal/>
    </border>
    <border>
      <left style="dashed">
        <color theme="5"/>
      </left>
      <right style="thin">
        <color theme="5"/>
      </right>
      <top style="thin">
        <color theme="5"/>
      </top>
      <bottom style="dashed">
        <color theme="5"/>
      </bottom>
      <diagonal/>
    </border>
    <border>
      <left style="thin">
        <color theme="5"/>
      </left>
      <right style="dashed">
        <color theme="5"/>
      </right>
      <top style="dashed">
        <color theme="5"/>
      </top>
      <bottom style="dashed">
        <color theme="5"/>
      </bottom>
      <diagonal/>
    </border>
    <border>
      <left style="dashed">
        <color theme="5"/>
      </left>
      <right style="dashed">
        <color theme="5"/>
      </right>
      <top style="dashed">
        <color theme="5"/>
      </top>
      <bottom style="dashed">
        <color theme="5"/>
      </bottom>
      <diagonal/>
    </border>
    <border>
      <left style="dashed">
        <color theme="5"/>
      </left>
      <right style="dashed">
        <color theme="5"/>
      </right>
      <top/>
      <bottom style="dashed">
        <color theme="5"/>
      </bottom>
      <diagonal/>
    </border>
    <border>
      <left style="thin">
        <color theme="5"/>
      </left>
      <right style="dashed">
        <color theme="5"/>
      </right>
      <top style="dashed">
        <color theme="5"/>
      </top>
      <bottom style="thin">
        <color theme="5"/>
      </bottom>
      <diagonal/>
    </border>
    <border>
      <left style="dashed">
        <color theme="5"/>
      </left>
      <right style="dashed">
        <color theme="5"/>
      </right>
      <top style="dashed">
        <color theme="5"/>
      </top>
      <bottom style="thin">
        <color theme="5"/>
      </bottom>
      <diagonal/>
    </border>
    <border>
      <left/>
      <right style="dashed">
        <color rgb="FF4FA1CC"/>
      </right>
      <top/>
      <bottom style="thin">
        <color rgb="FF4FA1CC"/>
      </bottom>
      <diagonal/>
    </border>
    <border>
      <left/>
      <right/>
      <top style="dashed">
        <color rgb="FF4FA1CC"/>
      </top>
      <bottom style="thin">
        <color rgb="FF4FA1CC"/>
      </bottom>
      <diagonal/>
    </border>
    <border>
      <left style="dashed">
        <color rgb="FF4FA1CC"/>
      </left>
      <right/>
      <top style="thin">
        <color rgb="FF4FA1CC"/>
      </top>
      <bottom style="dashed">
        <color rgb="FF4FA1CC"/>
      </bottom>
      <diagonal/>
    </border>
    <border>
      <left style="dashed">
        <color rgb="FF4FA1CC"/>
      </left>
      <right/>
      <top style="thin">
        <color rgb="FF4FA1CC"/>
      </top>
      <bottom/>
      <diagonal/>
    </border>
    <border>
      <left style="dashed">
        <color rgb="FF4FA1CC"/>
      </left>
      <right/>
      <top/>
      <bottom style="dashed">
        <color rgb="FF4FA1CC"/>
      </bottom>
      <diagonal/>
    </border>
    <border>
      <left/>
      <right style="dashed">
        <color rgb="FF4FA1CC"/>
      </right>
      <top/>
      <bottom/>
      <diagonal/>
    </border>
    <border>
      <left style="dashed">
        <color rgb="FF4FA1CC"/>
      </left>
      <right/>
      <top/>
      <bottom/>
      <diagonal/>
    </border>
    <border>
      <left style="dashed">
        <color rgb="FF4FA1CC"/>
      </left>
      <right style="dashed">
        <color rgb="FF4FA1CC"/>
      </right>
      <top/>
      <bottom/>
      <diagonal/>
    </border>
    <border>
      <left/>
      <right/>
      <top style="thin">
        <color rgb="FF4FA1CC"/>
      </top>
      <bottom/>
      <diagonal/>
    </border>
    <border>
      <left style="dashed">
        <color rgb="FF4FA1CC"/>
      </left>
      <right/>
      <top style="dashed">
        <color rgb="FF4FA1CC"/>
      </top>
      <bottom style="dashed">
        <color rgb="FF4FA1CC"/>
      </bottom>
      <diagonal/>
    </border>
    <border>
      <left style="dashed">
        <color rgb="FF4FA1CC"/>
      </left>
      <right/>
      <top style="dashed">
        <color rgb="FF4FA1CC"/>
      </top>
      <bottom style="thin">
        <color rgb="FF4FA1CC"/>
      </bottom>
      <diagonal/>
    </border>
    <border>
      <left/>
      <right style="dashed">
        <color theme="5"/>
      </right>
      <top style="dashed">
        <color theme="5"/>
      </top>
      <bottom style="dashed">
        <color theme="5"/>
      </bottom>
      <diagonal/>
    </border>
    <border>
      <left style="dashed">
        <color rgb="FF4FA1CC"/>
      </left>
      <right style="dashed">
        <color rgb="FF4FA1CC"/>
      </right>
      <top style="thin">
        <color rgb="FF4FA1CC"/>
      </top>
      <bottom/>
      <diagonal/>
    </border>
    <border>
      <left style="dashed">
        <color rgb="FF4FA1CC"/>
      </left>
      <right style="dashed">
        <color rgb="FF4FA1CC"/>
      </right>
      <top/>
      <bottom style="thin">
        <color rgb="FF4FA1CC"/>
      </bottom>
      <diagonal/>
    </border>
    <border>
      <left style="dashed">
        <color theme="5"/>
      </left>
      <right style="thin">
        <color theme="5"/>
      </right>
      <top style="dashed">
        <color theme="5"/>
      </top>
      <bottom style="dashed">
        <color theme="5"/>
      </bottom>
      <diagonal/>
    </border>
    <border>
      <left style="dashed">
        <color theme="5"/>
      </left>
      <right style="thin">
        <color theme="5"/>
      </right>
      <top style="dashed">
        <color theme="5"/>
      </top>
      <bottom style="thin">
        <color theme="5"/>
      </bottom>
      <diagonal/>
    </border>
    <border>
      <left/>
      <right style="dashed">
        <color theme="5"/>
      </right>
      <top/>
      <bottom/>
      <diagonal/>
    </border>
    <border>
      <left style="dashed">
        <color rgb="FF4FA1CC"/>
      </left>
      <right style="dashed">
        <color theme="5"/>
      </right>
      <top style="thin">
        <color rgb="FF4FA1CC"/>
      </top>
      <bottom style="thin">
        <color rgb="FF4FA1CC"/>
      </bottom>
      <diagonal/>
    </border>
    <border>
      <left style="dashed">
        <color theme="5"/>
      </left>
      <right style="dashed">
        <color theme="5"/>
      </right>
      <top style="thin">
        <color rgb="FF4FA1CC"/>
      </top>
      <bottom style="thin">
        <color rgb="FF4FA1CC"/>
      </bottom>
      <diagonal/>
    </border>
    <border>
      <left style="dashed">
        <color theme="5"/>
      </left>
      <right style="dashed">
        <color rgb="FF4FA1CC"/>
      </right>
      <top style="thin">
        <color rgb="FF4FA1CC"/>
      </top>
      <bottom style="thin">
        <color theme="5"/>
      </bottom>
      <diagonal/>
    </border>
    <border>
      <left/>
      <right style="dashed">
        <color rgb="FF4FA1CC"/>
      </right>
      <top style="dashed">
        <color rgb="FF4FA1CC"/>
      </top>
      <bottom style="dashed">
        <color rgb="FF4FA1CC"/>
      </bottom>
      <diagonal/>
    </border>
    <border>
      <left style="dashed">
        <color rgb="FF4FA1CC"/>
      </left>
      <right style="dashed">
        <color rgb="FF4FA1CC"/>
      </right>
      <top style="dashed">
        <color rgb="FF4FA1CC"/>
      </top>
      <bottom/>
      <diagonal/>
    </border>
    <border>
      <left/>
      <right style="dashed">
        <color rgb="FF4FA1CC"/>
      </right>
      <top style="dashed">
        <color rgb="FF4FA1CC"/>
      </top>
      <bottom style="thin">
        <color rgb="FF4FA1CC"/>
      </bottom>
      <diagonal/>
    </border>
    <border>
      <left/>
      <right/>
      <top style="dashed">
        <color rgb="FF47ABD9"/>
      </top>
      <bottom style="dashed">
        <color rgb="FF47ABD9"/>
      </bottom>
      <diagonal/>
    </border>
    <border>
      <left/>
      <right style="dashed">
        <color rgb="FF4FA1CC"/>
      </right>
      <top style="thin">
        <color rgb="FF4FA1CC"/>
      </top>
      <bottom style="thin">
        <color rgb="FF4FA1CC"/>
      </bottom>
      <diagonal/>
    </border>
    <border>
      <left style="dashed">
        <color rgb="FF4FA1CC"/>
      </left>
      <right style="dashed">
        <color rgb="FF4FA1CC"/>
      </right>
      <top style="thin">
        <color rgb="FF4FA1CC"/>
      </top>
      <bottom style="thin">
        <color rgb="FF4FA1CC"/>
      </bottom>
      <diagonal/>
    </border>
    <border>
      <left style="dashed">
        <color rgb="FF4FA1CC"/>
      </left>
      <right/>
      <top style="thin">
        <color rgb="FF4FA1CC"/>
      </top>
      <bottom style="thin">
        <color rgb="FF4FA1CC"/>
      </bottom>
      <diagonal/>
    </border>
    <border>
      <left style="dashed">
        <color rgb="FF4FA1CC"/>
      </left>
      <right/>
      <top style="dashed">
        <color rgb="FF4FA1CC"/>
      </top>
      <bottom/>
      <diagonal/>
    </border>
    <border>
      <left/>
      <right style="dashed">
        <color rgb="FF4FA1CC"/>
      </right>
      <top style="dashed">
        <color rgb="FF4FA1CC"/>
      </top>
      <bottom/>
      <diagonal/>
    </border>
    <border>
      <left/>
      <right/>
      <top style="dashed">
        <color rgb="FF4FA1CC"/>
      </top>
      <bottom/>
      <diagonal/>
    </border>
    <border>
      <left style="thin">
        <color rgb="FF47ABD9"/>
      </left>
      <right style="dashed">
        <color rgb="FF47ABD9"/>
      </right>
      <top style="thin">
        <color rgb="FF47ABD9"/>
      </top>
      <bottom style="dashed">
        <color rgb="FF47ABD9"/>
      </bottom>
      <diagonal/>
    </border>
    <border>
      <left style="dashed">
        <color rgb="FF47ABD9"/>
      </left>
      <right style="thin">
        <color rgb="FF47ABD9"/>
      </right>
      <top style="thin">
        <color rgb="FF47ABD9"/>
      </top>
      <bottom style="dashed">
        <color rgb="FF47ABD9"/>
      </bottom>
      <diagonal/>
    </border>
    <border>
      <left style="thin">
        <color rgb="FF47ABD9"/>
      </left>
      <right style="dashed">
        <color rgb="FF47ABD9"/>
      </right>
      <top style="dashed">
        <color rgb="FF47ABD9"/>
      </top>
      <bottom style="dashed">
        <color rgb="FF47ABD9"/>
      </bottom>
      <diagonal/>
    </border>
    <border>
      <left style="dashed">
        <color rgb="FF47ABD9"/>
      </left>
      <right style="thin">
        <color rgb="FF47ABD9"/>
      </right>
      <top style="dashed">
        <color rgb="FF47ABD9"/>
      </top>
      <bottom style="dashed">
        <color rgb="FF47ABD9"/>
      </bottom>
      <diagonal/>
    </border>
    <border>
      <left style="thin">
        <color rgb="FF47ABD9"/>
      </left>
      <right style="dashed">
        <color rgb="FF47ABD9"/>
      </right>
      <top style="dashed">
        <color rgb="FF47ABD9"/>
      </top>
      <bottom style="thin">
        <color rgb="FF47ABD9"/>
      </bottom>
      <diagonal/>
    </border>
    <border>
      <left style="dashed">
        <color rgb="FF47ABD9"/>
      </left>
      <right style="thin">
        <color rgb="FF47ABD9"/>
      </right>
      <top style="dashed">
        <color rgb="FF47ABD9"/>
      </top>
      <bottom style="thin">
        <color rgb="FF47ABD9"/>
      </bottom>
      <diagonal/>
    </border>
    <border>
      <left style="dashed">
        <color rgb="FF47ABD9"/>
      </left>
      <right style="dashed">
        <color rgb="FF47ABD9"/>
      </right>
      <top style="thin">
        <color rgb="FF47ABD9"/>
      </top>
      <bottom style="dashed">
        <color rgb="FF47ABD9"/>
      </bottom>
      <diagonal/>
    </border>
    <border>
      <left style="dashed">
        <color rgb="FF47ABD9"/>
      </left>
      <right style="dashed">
        <color rgb="FF47ABD9"/>
      </right>
      <top style="dashed">
        <color rgb="FF47ABD9"/>
      </top>
      <bottom style="thin">
        <color rgb="FF47ABD9"/>
      </bottom>
      <diagonal/>
    </border>
    <border>
      <left style="dashed">
        <color rgb="FF4FA1CC"/>
      </left>
      <right/>
      <top/>
      <bottom style="thin">
        <color rgb="FF4FA1CC"/>
      </bottom>
      <diagonal/>
    </border>
    <border>
      <left/>
      <right/>
      <top style="dashed">
        <color rgb="FF47ABD9"/>
      </top>
      <bottom/>
      <diagonal/>
    </border>
    <border>
      <left style="dashed">
        <color rgb="FF47ABD9"/>
      </left>
      <right/>
      <top style="thin">
        <color rgb="FF47ABD9"/>
      </top>
      <bottom style="thin">
        <color rgb="FF47ABD9"/>
      </bottom>
      <diagonal/>
    </border>
    <border>
      <left style="dashed">
        <color rgb="FF47ABD9"/>
      </left>
      <right style="dashed">
        <color rgb="FF47ABD9"/>
      </right>
      <top style="thin">
        <color rgb="FF47ABD9"/>
      </top>
      <bottom style="thin">
        <color rgb="FF47ABD9"/>
      </bottom>
      <diagonal/>
    </border>
    <border>
      <left/>
      <right/>
      <top style="dashed">
        <color rgb="FF47ABD9"/>
      </top>
      <bottom style="thin">
        <color rgb="FF47ABD9"/>
      </bottom>
      <diagonal/>
    </border>
    <border>
      <left/>
      <right style="dashed">
        <color rgb="FF47ABD9"/>
      </right>
      <top style="thin">
        <color rgb="FF47ABD9"/>
      </top>
      <bottom style="thin">
        <color rgb="FF47ABD9"/>
      </bottom>
      <diagonal/>
    </border>
    <border>
      <left/>
      <right/>
      <top/>
      <bottom style="dotted">
        <color rgb="FF47ABD9"/>
      </bottom>
      <diagonal/>
    </border>
    <border>
      <left/>
      <right/>
      <top style="dotted">
        <color rgb="FF47ABD9"/>
      </top>
      <bottom style="dotted">
        <color rgb="FF47ABD9"/>
      </bottom>
      <diagonal/>
    </border>
    <border>
      <left/>
      <right/>
      <top style="dotted">
        <color rgb="FF47ABD9"/>
      </top>
      <bottom style="thin">
        <color rgb="FF47ABD9"/>
      </bottom>
      <diagonal/>
    </border>
    <border>
      <left/>
      <right/>
      <top style="thin">
        <color rgb="FF4FA1CC"/>
      </top>
      <bottom style="thin">
        <color rgb="FF4FA1CC"/>
      </bottom>
      <diagonal/>
    </border>
    <border>
      <left/>
      <right/>
      <top style="thin">
        <color rgb="FF47ABD9"/>
      </top>
      <bottom style="dashed">
        <color rgb="FF47ABD9"/>
      </bottom>
      <diagonal/>
    </border>
    <border>
      <left style="thin">
        <color rgb="FF47ABD9"/>
      </left>
      <right/>
      <top style="thin">
        <color rgb="FF47ABD9"/>
      </top>
      <bottom style="dashed">
        <color rgb="FF47ABD9"/>
      </bottom>
      <diagonal/>
    </border>
    <border>
      <left/>
      <right style="dashed">
        <color rgb="FF47ABD9"/>
      </right>
      <top style="thin">
        <color rgb="FF47ABD9"/>
      </top>
      <bottom style="dashed">
        <color rgb="FF47ABD9"/>
      </bottom>
      <diagonal/>
    </border>
    <border>
      <left style="thin">
        <color rgb="FF4FA1CC"/>
      </left>
      <right/>
      <top style="thin">
        <color rgb="FF4FA1CC"/>
      </top>
      <bottom style="dashed">
        <color rgb="FF4FA1CC"/>
      </bottom>
      <diagonal/>
    </border>
    <border>
      <left style="thin">
        <color rgb="FF47ABD9"/>
      </left>
      <right/>
      <top style="dashed">
        <color rgb="FF47ABD9"/>
      </top>
      <bottom style="dashed">
        <color rgb="FF47ABD9"/>
      </bottom>
      <diagonal/>
    </border>
    <border>
      <left/>
      <right style="dashed">
        <color rgb="FF47ABD9"/>
      </right>
      <top style="dashed">
        <color rgb="FF47ABD9"/>
      </top>
      <bottom style="dashed">
        <color rgb="FF47ABD9"/>
      </bottom>
      <diagonal/>
    </border>
    <border>
      <left style="thin">
        <color rgb="FF47ABD9"/>
      </left>
      <right/>
      <top style="dashed">
        <color rgb="FF47ABD9"/>
      </top>
      <bottom style="thin">
        <color rgb="FF47ABD9"/>
      </bottom>
      <diagonal/>
    </border>
    <border>
      <left/>
      <right style="dashed">
        <color rgb="FF47ABD9"/>
      </right>
      <top style="dashed">
        <color rgb="FF47ABD9"/>
      </top>
      <bottom style="thin">
        <color rgb="FF47ABD9"/>
      </bottom>
      <diagonal/>
    </border>
    <border>
      <left style="thin">
        <color rgb="FF4FA1CC"/>
      </left>
      <right/>
      <top style="dashed">
        <color rgb="FF4FA1CC"/>
      </top>
      <bottom style="dashed">
        <color rgb="FF4FA1CC"/>
      </bottom>
      <diagonal/>
    </border>
    <border>
      <left style="thin">
        <color rgb="FF4FA1CC"/>
      </left>
      <right/>
      <top style="dashed">
        <color rgb="FF4FA1CC"/>
      </top>
      <bottom style="thin">
        <color rgb="FF4FA1CC"/>
      </bottom>
      <diagonal/>
    </border>
    <border>
      <left style="dashed">
        <color theme="5"/>
      </left>
      <right style="dashed">
        <color theme="5"/>
      </right>
      <top/>
      <bottom style="thin">
        <color theme="5"/>
      </bottom>
      <diagonal/>
    </border>
    <border>
      <left/>
      <right/>
      <top style="thin">
        <color theme="5"/>
      </top>
      <bottom/>
      <diagonal/>
    </border>
    <border>
      <left/>
      <right/>
      <top/>
      <bottom style="dashed">
        <color rgb="FF4FA1CC"/>
      </bottom>
      <diagonal/>
    </border>
    <border>
      <left style="thin">
        <color rgb="FF4FA1CC"/>
      </left>
      <right/>
      <top style="thin">
        <color rgb="FF4FA1CC"/>
      </top>
      <bottom style="thin">
        <color rgb="FF4FA1CC"/>
      </bottom>
      <diagonal/>
    </border>
    <border>
      <left style="thin">
        <color rgb="FF4FA1CC"/>
      </left>
      <right/>
      <top style="thin">
        <color rgb="FF4FA1CC"/>
      </top>
      <bottom/>
      <diagonal/>
    </border>
    <border>
      <left style="thin">
        <color rgb="FF4FA1CC"/>
      </left>
      <right/>
      <top/>
      <bottom style="dashed">
        <color rgb="FF4FA1CC"/>
      </bottom>
      <diagonal/>
    </border>
  </borders>
  <cellStyleXfs count="65">
    <xf numFmtId="0" fontId="0" fillId="0" borderId="0"/>
    <xf numFmtId="0" fontId="13" fillId="0" borderId="0"/>
    <xf numFmtId="0" fontId="14" fillId="0" borderId="0" applyNumberFormat="0" applyFill="0" applyBorder="0" applyAlignment="0" applyProtection="0">
      <alignment vertical="top"/>
      <protection locked="0"/>
    </xf>
    <xf numFmtId="0" fontId="11" fillId="0" borderId="0"/>
    <xf numFmtId="0" fontId="19" fillId="0" borderId="0"/>
    <xf numFmtId="0" fontId="16" fillId="0" borderId="0"/>
    <xf numFmtId="0" fontId="10" fillId="0" borderId="0"/>
    <xf numFmtId="0" fontId="20" fillId="0" borderId="0"/>
    <xf numFmtId="0" fontId="16" fillId="0" borderId="0"/>
    <xf numFmtId="0" fontId="21" fillId="0" borderId="0"/>
    <xf numFmtId="9" fontId="21" fillId="0" borderId="0" applyFont="0" applyFill="0" applyBorder="0" applyAlignment="0" applyProtection="0"/>
    <xf numFmtId="0" fontId="22" fillId="0" borderId="0"/>
    <xf numFmtId="0" fontId="19" fillId="0" borderId="0" applyNumberFormat="0" applyFill="0" applyBorder="0" applyAlignment="0" applyProtection="0"/>
    <xf numFmtId="0" fontId="19" fillId="0" borderId="0" applyNumberFormat="0" applyFill="0" applyBorder="0" applyAlignment="0" applyProtection="0"/>
    <xf numFmtId="0" fontId="9" fillId="0" borderId="0"/>
    <xf numFmtId="0" fontId="14" fillId="0" borderId="0" applyNumberFormat="0" applyFill="0" applyBorder="0" applyAlignment="0" applyProtection="0">
      <alignment vertical="top"/>
      <protection locked="0"/>
    </xf>
    <xf numFmtId="0" fontId="9" fillId="0" borderId="0"/>
    <xf numFmtId="0" fontId="16" fillId="0" borderId="0"/>
    <xf numFmtId="0" fontId="21" fillId="0" borderId="0"/>
    <xf numFmtId="0" fontId="8" fillId="0" borderId="0"/>
    <xf numFmtId="0" fontId="36" fillId="0" borderId="0" applyNumberFormat="0" applyBorder="0" applyAlignment="0"/>
    <xf numFmtId="0" fontId="7" fillId="0" borderId="0"/>
    <xf numFmtId="0" fontId="7" fillId="0" borderId="0"/>
    <xf numFmtId="0" fontId="20" fillId="0" borderId="0"/>
    <xf numFmtId="0" fontId="39" fillId="0" borderId="0"/>
    <xf numFmtId="0" fontId="39" fillId="0" borderId="0"/>
    <xf numFmtId="0" fontId="6" fillId="0" borderId="0"/>
    <xf numFmtId="0" fontId="6" fillId="0" borderId="0"/>
    <xf numFmtId="0" fontId="50" fillId="0" borderId="0" applyNumberFormat="0" applyFill="0" applyBorder="0" applyAlignment="0" applyProtection="0"/>
    <xf numFmtId="0" fontId="72" fillId="0" borderId="0"/>
    <xf numFmtId="0" fontId="5" fillId="0" borderId="0"/>
    <xf numFmtId="0" fontId="5" fillId="0" borderId="0"/>
    <xf numFmtId="0" fontId="5"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69">
    <xf numFmtId="0" fontId="0" fillId="0" borderId="0" xfId="0"/>
    <xf numFmtId="0" fontId="0" fillId="0" borderId="0" xfId="0" applyBorder="1"/>
    <xf numFmtId="0" fontId="23" fillId="0" borderId="0" xfId="0" applyFont="1"/>
    <xf numFmtId="0" fontId="28" fillId="0" borderId="0" xfId="0" applyFont="1" applyAlignment="1">
      <alignment horizontal="center" vertical="center"/>
    </xf>
    <xf numFmtId="0" fontId="16" fillId="0" borderId="0" xfId="5"/>
    <xf numFmtId="0" fontId="17" fillId="0" borderId="0" xfId="5" applyFont="1" applyAlignment="1">
      <alignment vertical="top" wrapText="1"/>
    </xf>
    <xf numFmtId="164" fontId="16" fillId="0" borderId="0" xfId="5" applyNumberFormat="1"/>
    <xf numFmtId="164" fontId="30" fillId="0" borderId="0" xfId="5" applyNumberFormat="1" applyFont="1"/>
    <xf numFmtId="0" fontId="16" fillId="0" borderId="0" xfId="5" applyAlignment="1">
      <alignment horizontal="center"/>
    </xf>
    <xf numFmtId="166" fontId="16" fillId="0" borderId="0" xfId="5" applyNumberFormat="1" applyAlignment="1">
      <alignment horizontal="center"/>
    </xf>
    <xf numFmtId="0" fontId="15" fillId="0" borderId="0" xfId="15" applyFont="1" applyAlignment="1" applyProtection="1"/>
    <xf numFmtId="0" fontId="31" fillId="0" borderId="0" xfId="0" applyFont="1"/>
    <xf numFmtId="0" fontId="33" fillId="0" borderId="0" xfId="2" applyFont="1" applyAlignment="1" applyProtection="1"/>
    <xf numFmtId="0" fontId="31" fillId="2" borderId="0" xfId="0" applyFont="1" applyFill="1"/>
    <xf numFmtId="0" fontId="31" fillId="0" borderId="1" xfId="0" applyFont="1" applyBorder="1"/>
    <xf numFmtId="0" fontId="34" fillId="3" borderId="2" xfId="0" applyFont="1" applyFill="1" applyBorder="1" applyAlignment="1">
      <alignment horizontal="left" indent="2"/>
    </xf>
    <xf numFmtId="0" fontId="34" fillId="0" borderId="2" xfId="0" applyFont="1" applyBorder="1"/>
    <xf numFmtId="0" fontId="35" fillId="0" borderId="2" xfId="0" applyFont="1" applyBorder="1"/>
    <xf numFmtId="0" fontId="24" fillId="0" borderId="0" xfId="2" applyFont="1" applyAlignment="1" applyProtection="1">
      <alignment horizontal="left"/>
    </xf>
    <xf numFmtId="0" fontId="0" fillId="0" borderId="0" xfId="0"/>
    <xf numFmtId="0" fontId="12" fillId="0" borderId="0" xfId="22" applyFont="1"/>
    <xf numFmtId="0" fontId="32" fillId="0" borderId="0" xfId="0" applyFont="1" applyBorder="1" applyAlignment="1">
      <alignment horizontal="justify" vertical="center"/>
    </xf>
    <xf numFmtId="164" fontId="0" fillId="0" borderId="0" xfId="0" applyNumberFormat="1"/>
    <xf numFmtId="0" fontId="7" fillId="0" borderId="0" xfId="22" applyFill="1"/>
    <xf numFmtId="0" fontId="38" fillId="0" borderId="0" xfId="0" applyFont="1"/>
    <xf numFmtId="0" fontId="26" fillId="0" borderId="5" xfId="5" applyFont="1" applyBorder="1" applyAlignment="1">
      <alignment horizontal="left" vertical="center"/>
    </xf>
    <xf numFmtId="0" fontId="19" fillId="0" borderId="0" xfId="4" applyAlignment="1">
      <alignment wrapText="1"/>
    </xf>
    <xf numFmtId="0" fontId="19" fillId="0" borderId="0" xfId="4"/>
    <xf numFmtId="0" fontId="39" fillId="0" borderId="0" xfId="25"/>
    <xf numFmtId="0" fontId="39" fillId="0" borderId="0" xfId="25" applyFont="1"/>
    <xf numFmtId="0" fontId="25" fillId="0" borderId="0" xfId="5" applyFont="1" applyBorder="1" applyAlignment="1">
      <alignment horizontal="left" vertical="center"/>
    </xf>
    <xf numFmtId="0" fontId="29" fillId="0" borderId="0" xfId="25" applyFont="1" applyBorder="1"/>
    <xf numFmtId="164" fontId="29" fillId="0" borderId="0" xfId="25" applyNumberFormat="1" applyFont="1" applyBorder="1"/>
    <xf numFmtId="0" fontId="39" fillId="0" borderId="0" xfId="25" applyBorder="1"/>
    <xf numFmtId="0" fontId="40" fillId="0" borderId="0" xfId="0" applyFont="1" applyBorder="1" applyAlignment="1">
      <alignment vertical="center"/>
    </xf>
    <xf numFmtId="0" fontId="0" fillId="0" borderId="0" xfId="0"/>
    <xf numFmtId="0" fontId="6" fillId="0" borderId="0" xfId="0" applyFont="1"/>
    <xf numFmtId="0" fontId="0" fillId="0" borderId="0" xfId="0" applyFill="1"/>
    <xf numFmtId="0" fontId="0" fillId="0" borderId="0" xfId="0" applyFill="1" applyBorder="1"/>
    <xf numFmtId="0" fontId="42" fillId="0" borderId="0" xfId="0" applyFont="1" applyFill="1" applyBorder="1"/>
    <xf numFmtId="164" fontId="0" fillId="0" borderId="0" xfId="0" applyNumberFormat="1" applyFill="1" applyBorder="1"/>
    <xf numFmtId="0" fontId="0" fillId="4" borderId="0" xfId="0" applyFill="1"/>
    <xf numFmtId="166" fontId="0" fillId="0" borderId="0" xfId="0" applyNumberFormat="1"/>
    <xf numFmtId="0" fontId="0" fillId="0" borderId="0" xfId="0" applyFill="1" applyAlignment="1">
      <alignment horizontal="left"/>
    </xf>
    <xf numFmtId="0" fontId="0" fillId="0" borderId="0" xfId="0" applyAlignment="1">
      <alignment horizontal="left"/>
    </xf>
    <xf numFmtId="0" fontId="27" fillId="0" borderId="5" xfId="5" applyFont="1" applyBorder="1" applyAlignment="1">
      <alignment horizontal="left" vertical="center"/>
    </xf>
    <xf numFmtId="0" fontId="6" fillId="0" borderId="0" xfId="26"/>
    <xf numFmtId="0" fontId="45" fillId="0" borderId="0" xfId="0" applyFont="1"/>
    <xf numFmtId="0" fontId="24" fillId="0" borderId="0" xfId="2" applyFont="1" applyAlignment="1" applyProtection="1">
      <alignment horizontal="left"/>
    </xf>
    <xf numFmtId="0" fontId="0" fillId="0" borderId="0" xfId="0"/>
    <xf numFmtId="0" fontId="0" fillId="0" borderId="0" xfId="0"/>
    <xf numFmtId="0" fontId="37" fillId="0" borderId="0" xfId="0" applyFont="1" applyFill="1" applyBorder="1"/>
    <xf numFmtId="0" fontId="48" fillId="0" borderId="0" xfId="0" applyFont="1" applyFill="1"/>
    <xf numFmtId="0" fontId="6" fillId="0" borderId="0" xfId="0" applyFont="1" applyBorder="1" applyAlignment="1">
      <alignment horizontal="justify" vertical="center"/>
    </xf>
    <xf numFmtId="0" fontId="52" fillId="0" borderId="47" xfId="0" applyFont="1" applyBorder="1" applyAlignment="1">
      <alignment horizontal="center" vertical="center"/>
    </xf>
    <xf numFmtId="0" fontId="52" fillId="0" borderId="47" xfId="0" applyFont="1" applyBorder="1" applyAlignment="1">
      <alignment horizontal="left" vertical="center"/>
    </xf>
    <xf numFmtId="0" fontId="41" fillId="0" borderId="0" xfId="0" applyFont="1" applyBorder="1" applyAlignment="1">
      <alignment horizontal="center" vertical="center"/>
    </xf>
    <xf numFmtId="0" fontId="0" fillId="0" borderId="55" xfId="0" applyBorder="1"/>
    <xf numFmtId="0" fontId="57" fillId="0" borderId="0" xfId="0" applyFont="1" applyAlignment="1">
      <alignment horizontal="left" vertical="center" wrapText="1" indent="2"/>
    </xf>
    <xf numFmtId="0" fontId="0" fillId="0" borderId="0" xfId="0"/>
    <xf numFmtId="0" fontId="56" fillId="0" borderId="0" xfId="0" applyFont="1" applyBorder="1" applyAlignment="1">
      <alignment horizontal="center" vertical="center"/>
    </xf>
    <xf numFmtId="0" fontId="47" fillId="0" borderId="0" xfId="0" applyFont="1" applyBorder="1" applyAlignment="1">
      <alignment vertical="center"/>
    </xf>
    <xf numFmtId="0" fontId="47" fillId="0" borderId="0" xfId="0" applyFont="1" applyBorder="1" applyAlignment="1">
      <alignment horizontal="left" vertical="center" wrapText="1"/>
    </xf>
    <xf numFmtId="0" fontId="47" fillId="0" borderId="0" xfId="0" applyFont="1" applyBorder="1" applyAlignment="1">
      <alignment horizontal="left" vertical="center"/>
    </xf>
    <xf numFmtId="0" fontId="47" fillId="0" borderId="0" xfId="0" applyFont="1" applyBorder="1" applyAlignment="1">
      <alignment horizontal="center" vertical="center"/>
    </xf>
    <xf numFmtId="0" fontId="58" fillId="0" borderId="0" xfId="0" applyFont="1"/>
    <xf numFmtId="0" fontId="55" fillId="0" borderId="0" xfId="0" applyFont="1" applyBorder="1" applyAlignment="1">
      <alignment vertical="center"/>
    </xf>
    <xf numFmtId="0" fontId="55" fillId="0" borderId="0" xfId="0" applyFont="1" applyBorder="1" applyAlignment="1">
      <alignment horizontal="center" vertical="center"/>
    </xf>
    <xf numFmtId="0" fontId="55" fillId="0" borderId="0" xfId="0" applyFont="1" applyBorder="1" applyAlignment="1">
      <alignment horizontal="right" vertical="center"/>
    </xf>
    <xf numFmtId="169" fontId="55" fillId="0" borderId="0" xfId="0" applyNumberFormat="1" applyFont="1" applyBorder="1" applyAlignment="1">
      <alignment horizontal="right" vertical="center"/>
    </xf>
    <xf numFmtId="0" fontId="0" fillId="0" borderId="0" xfId="0" applyBorder="1" applyAlignment="1"/>
    <xf numFmtId="0" fontId="24" fillId="0" borderId="0" xfId="2" applyFont="1" applyAlignment="1" applyProtection="1">
      <alignment horizontal="left"/>
    </xf>
    <xf numFmtId="0" fontId="0" fillId="0" borderId="0" xfId="0"/>
    <xf numFmtId="0" fontId="18" fillId="0" borderId="0" xfId="0" applyFont="1"/>
    <xf numFmtId="0" fontId="54" fillId="0" borderId="0" xfId="0" applyFont="1" applyBorder="1" applyAlignment="1">
      <alignment horizontal="justify" vertical="center" wrapText="1"/>
    </xf>
    <xf numFmtId="0" fontId="64" fillId="0" borderId="0" xfId="0" applyFont="1" applyBorder="1"/>
    <xf numFmtId="0" fontId="54" fillId="0" borderId="0" xfId="0" applyFont="1" applyBorder="1" applyAlignment="1">
      <alignment horizontal="center" vertical="center" wrapText="1"/>
    </xf>
    <xf numFmtId="0" fontId="24" fillId="0" borderId="0" xfId="15" applyFont="1" applyAlignment="1" applyProtection="1"/>
    <xf numFmtId="0" fontId="24" fillId="0" borderId="0" xfId="2" applyFont="1" applyAlignment="1" applyProtection="1"/>
    <xf numFmtId="0" fontId="0" fillId="0" borderId="0" xfId="0"/>
    <xf numFmtId="0" fontId="31" fillId="0" borderId="0" xfId="0" applyFont="1" applyBorder="1" applyAlignment="1">
      <alignment horizontal="left"/>
    </xf>
    <xf numFmtId="164" fontId="31" fillId="0" borderId="0" xfId="0" applyNumberFormat="1" applyFont="1" applyBorder="1" applyAlignment="1">
      <alignment horizontal="center" wrapText="1"/>
    </xf>
    <xf numFmtId="0" fontId="0" fillId="0" borderId="4" xfId="0" applyBorder="1"/>
    <xf numFmtId="0" fontId="0" fillId="0" borderId="4" xfId="0" applyFill="1" applyBorder="1"/>
    <xf numFmtId="0" fontId="65" fillId="0" borderId="0" xfId="2" applyFont="1" applyAlignment="1" applyProtection="1"/>
    <xf numFmtId="0" fontId="57" fillId="0" borderId="6" xfId="0" applyFont="1" applyBorder="1" applyAlignment="1">
      <alignment vertical="center"/>
    </xf>
    <xf numFmtId="0" fontId="66" fillId="0" borderId="0" xfId="0" applyFont="1" applyBorder="1"/>
    <xf numFmtId="0" fontId="24" fillId="0" borderId="0" xfId="15" applyFont="1" applyAlignment="1" applyProtection="1">
      <alignment horizontal="left"/>
    </xf>
    <xf numFmtId="0" fontId="21" fillId="0" borderId="2" xfId="0" applyFont="1" applyBorder="1" applyAlignment="1">
      <alignment horizontal="left" indent="22"/>
    </xf>
    <xf numFmtId="0" fontId="72" fillId="0" borderId="0" xfId="29" applyAlignment="1">
      <alignment wrapText="1"/>
    </xf>
    <xf numFmtId="0" fontId="72" fillId="0" borderId="0" xfId="29"/>
    <xf numFmtId="0" fontId="72" fillId="0" borderId="31" xfId="29" applyBorder="1" applyAlignment="1">
      <alignment horizontal="center" vertical="center" wrapText="1"/>
    </xf>
    <xf numFmtId="0" fontId="19" fillId="0" borderId="32" xfId="29" applyNumberFormat="1" applyFont="1" applyBorder="1" applyAlignment="1">
      <alignment horizontal="center" vertical="center" wrapText="1"/>
    </xf>
    <xf numFmtId="0" fontId="19" fillId="0" borderId="32" xfId="29" applyFont="1" applyBorder="1" applyAlignment="1">
      <alignment horizontal="center" vertical="center" wrapText="1"/>
    </xf>
    <xf numFmtId="0" fontId="19" fillId="0" borderId="33" xfId="29" applyFont="1" applyBorder="1" applyAlignment="1">
      <alignment horizontal="center" vertical="center" wrapText="1"/>
    </xf>
    <xf numFmtId="0" fontId="19" fillId="0" borderId="75" xfId="29" applyNumberFormat="1" applyFont="1" applyBorder="1" applyAlignment="1">
      <alignment horizontal="center" vertical="center" wrapText="1"/>
    </xf>
    <xf numFmtId="0" fontId="19" fillId="0" borderId="75" xfId="29" applyFont="1" applyBorder="1" applyAlignment="1">
      <alignment horizontal="center" vertical="center" wrapText="1"/>
    </xf>
    <xf numFmtId="0" fontId="19" fillId="0" borderId="70" xfId="29" applyFont="1" applyBorder="1" applyAlignment="1">
      <alignment horizontal="center" vertical="center" wrapText="1"/>
    </xf>
    <xf numFmtId="165" fontId="72" fillId="0" borderId="16" xfId="29" applyNumberFormat="1" applyBorder="1" applyAlignment="1">
      <alignment horizontal="center" vertical="center"/>
    </xf>
    <xf numFmtId="165" fontId="72" fillId="0" borderId="72" xfId="29" applyNumberFormat="1" applyBorder="1" applyAlignment="1">
      <alignment horizontal="center" vertical="center"/>
    </xf>
    <xf numFmtId="167" fontId="72" fillId="0" borderId="72" xfId="29" applyNumberFormat="1" applyBorder="1" applyAlignment="1">
      <alignment horizontal="center" vertical="center"/>
    </xf>
    <xf numFmtId="165" fontId="72" fillId="0" borderId="76" xfId="29" applyNumberFormat="1" applyBorder="1" applyAlignment="1">
      <alignment horizontal="center" vertical="center"/>
    </xf>
    <xf numFmtId="165" fontId="72" fillId="0" borderId="74" xfId="29" applyNumberFormat="1" applyBorder="1" applyAlignment="1">
      <alignment horizontal="center" vertical="center"/>
    </xf>
    <xf numFmtId="0" fontId="19" fillId="0" borderId="0" xfId="29" applyFont="1"/>
    <xf numFmtId="0" fontId="72" fillId="0" borderId="69" xfId="29" applyBorder="1" applyAlignment="1">
      <alignment wrapText="1"/>
    </xf>
    <xf numFmtId="0" fontId="19" fillId="0" borderId="71" xfId="29" applyFont="1" applyBorder="1"/>
    <xf numFmtId="0" fontId="19" fillId="0" borderId="73" xfId="29" applyFont="1" applyBorder="1"/>
    <xf numFmtId="0" fontId="74" fillId="0" borderId="0" xfId="25" applyFont="1"/>
    <xf numFmtId="0" fontId="45" fillId="0" borderId="0" xfId="5" applyFont="1"/>
    <xf numFmtId="0" fontId="45" fillId="0" borderId="0" xfId="5" applyFont="1" applyAlignment="1">
      <alignment horizontal="left"/>
    </xf>
    <xf numFmtId="0" fontId="75" fillId="0" borderId="0" xfId="5" applyFont="1" applyBorder="1" applyAlignment="1">
      <alignment vertical="center" wrapText="1"/>
    </xf>
    <xf numFmtId="0" fontId="76" fillId="0" borderId="0" xfId="5" applyFont="1" applyAlignment="1">
      <alignment vertical="top" wrapText="1"/>
    </xf>
    <xf numFmtId="0" fontId="45" fillId="0" borderId="0" xfId="5" applyFont="1" applyBorder="1"/>
    <xf numFmtId="0" fontId="77" fillId="0" borderId="0" xfId="5" applyFont="1" applyBorder="1" applyAlignment="1">
      <alignment vertical="center"/>
    </xf>
    <xf numFmtId="0" fontId="0" fillId="0" borderId="0" xfId="0" applyAlignment="1"/>
    <xf numFmtId="0" fontId="23" fillId="0" borderId="0" xfId="0" applyFont="1" applyAlignment="1">
      <alignment vertical="center" wrapText="1"/>
    </xf>
    <xf numFmtId="0" fontId="23" fillId="0" borderId="0" xfId="0" applyFont="1" applyAlignment="1">
      <alignment wrapText="1"/>
    </xf>
    <xf numFmtId="0" fontId="23" fillId="0" borderId="0" xfId="0" applyFont="1" applyAlignment="1">
      <alignment horizontal="left" vertical="top"/>
    </xf>
    <xf numFmtId="0" fontId="80" fillId="0" borderId="0" xfId="15" applyFont="1" applyAlignment="1" applyProtection="1"/>
    <xf numFmtId="0" fontId="81" fillId="0" borderId="0" xfId="2" applyFont="1" applyAlignment="1" applyProtection="1"/>
    <xf numFmtId="0" fontId="24" fillId="0" borderId="2" xfId="2" applyFont="1" applyBorder="1" applyAlignment="1" applyProtection="1">
      <alignment horizontal="left" indent="4"/>
    </xf>
    <xf numFmtId="0" fontId="79" fillId="0" borderId="0" xfId="0" applyFont="1" applyAlignment="1">
      <alignment vertical="top"/>
    </xf>
    <xf numFmtId="0" fontId="25" fillId="0" borderId="0" xfId="0" applyFont="1" applyAlignment="1">
      <alignment vertical="top" wrapText="1"/>
    </xf>
    <xf numFmtId="0" fontId="47" fillId="0" borderId="0" xfId="0" applyFont="1" applyBorder="1" applyAlignment="1">
      <alignment vertical="center"/>
    </xf>
    <xf numFmtId="0" fontId="26" fillId="0" borderId="0" xfId="0" applyFont="1" applyFill="1" applyBorder="1" applyAlignment="1"/>
    <xf numFmtId="0" fontId="26" fillId="0" borderId="0" xfId="0" applyFont="1" applyFill="1" applyBorder="1" applyAlignment="1">
      <alignment horizontal="right"/>
    </xf>
    <xf numFmtId="0" fontId="26" fillId="0" borderId="0" xfId="0" applyFont="1" applyFill="1" applyBorder="1" applyAlignment="1">
      <alignment vertical="top" wrapText="1"/>
    </xf>
    <xf numFmtId="164" fontId="26" fillId="0" borderId="0" xfId="0" applyNumberFormat="1" applyFont="1" applyFill="1" applyBorder="1" applyAlignment="1">
      <alignment horizontal="right"/>
    </xf>
    <xf numFmtId="169" fontId="59" fillId="0" borderId="0" xfId="0" applyNumberFormat="1" applyFont="1" applyBorder="1" applyAlignment="1">
      <alignment horizontal="right" vertical="center" wrapText="1"/>
    </xf>
    <xf numFmtId="169" fontId="58" fillId="0" borderId="0" xfId="0" applyNumberFormat="1" applyFont="1" applyBorder="1" applyAlignment="1">
      <alignment horizontal="right" vertical="center"/>
    </xf>
    <xf numFmtId="169" fontId="47" fillId="0" borderId="0" xfId="0" applyNumberFormat="1" applyFont="1" applyBorder="1" applyAlignment="1">
      <alignment horizontal="right" vertical="center" wrapText="1"/>
    </xf>
    <xf numFmtId="0" fontId="47" fillId="0" borderId="0" xfId="0" applyFont="1" applyBorder="1" applyAlignment="1">
      <alignment horizontal="left" vertical="center" wrapText="1" indent="2"/>
    </xf>
    <xf numFmtId="0" fontId="47" fillId="0" borderId="0" xfId="0" applyFont="1" applyBorder="1" applyAlignment="1">
      <alignment horizontal="left" vertical="center" indent="1"/>
    </xf>
    <xf numFmtId="169" fontId="56" fillId="0" borderId="0" xfId="0" applyNumberFormat="1" applyFont="1" applyBorder="1" applyAlignment="1">
      <alignment horizontal="right" vertical="center" wrapText="1"/>
    </xf>
    <xf numFmtId="0" fontId="47" fillId="0" borderId="0" xfId="0" applyFont="1" applyBorder="1" applyAlignment="1">
      <alignment horizontal="left" vertical="center" wrapText="1" indent="1"/>
    </xf>
    <xf numFmtId="0" fontId="47" fillId="0" borderId="0" xfId="0" applyFont="1" applyBorder="1" applyAlignment="1">
      <alignment horizontal="left" vertical="center" indent="2"/>
    </xf>
    <xf numFmtId="0" fontId="58" fillId="0" borderId="0" xfId="0" applyFont="1" applyBorder="1" applyAlignment="1">
      <alignment horizontal="left" vertical="center" indent="2"/>
    </xf>
    <xf numFmtId="0" fontId="58" fillId="0" borderId="0" xfId="0" applyFont="1" applyBorder="1" applyAlignment="1">
      <alignment horizontal="left" vertical="center" indent="1"/>
    </xf>
    <xf numFmtId="0" fontId="58" fillId="0" borderId="0" xfId="0" applyFont="1" applyBorder="1" applyAlignment="1">
      <alignment horizontal="center" vertical="center"/>
    </xf>
    <xf numFmtId="169" fontId="60" fillId="0" borderId="0" xfId="0" applyNumberFormat="1" applyFont="1" applyBorder="1" applyAlignment="1">
      <alignment horizontal="right" vertical="center"/>
    </xf>
    <xf numFmtId="0" fontId="25" fillId="0" borderId="0" xfId="0" applyFont="1" applyAlignment="1">
      <alignment horizontal="left" vertical="top"/>
    </xf>
    <xf numFmtId="0" fontId="45" fillId="0" borderId="0" xfId="5" applyFont="1" applyBorder="1" applyAlignment="1">
      <alignment horizontal="left"/>
    </xf>
    <xf numFmtId="0" fontId="45" fillId="0" borderId="0" xfId="5" applyFont="1" applyBorder="1" applyAlignment="1">
      <alignment horizontal="center"/>
    </xf>
    <xf numFmtId="165" fontId="45" fillId="0" borderId="0" xfId="5" applyNumberFormat="1" applyFont="1" applyBorder="1" applyAlignment="1"/>
    <xf numFmtId="164" fontId="0" fillId="0" borderId="0" xfId="0" applyNumberFormat="1" applyBorder="1"/>
    <xf numFmtId="0" fontId="74" fillId="0" borderId="0" xfId="25" applyFont="1" applyBorder="1"/>
    <xf numFmtId="0" fontId="21" fillId="0" borderId="0" xfId="0" applyFont="1" applyBorder="1"/>
    <xf numFmtId="165" fontId="21" fillId="0" borderId="0" xfId="0" applyNumberFormat="1" applyFont="1" applyBorder="1"/>
    <xf numFmtId="165" fontId="21" fillId="0" borderId="0" xfId="0" applyNumberFormat="1" applyFont="1" applyFill="1" applyBorder="1"/>
    <xf numFmtId="165" fontId="21" fillId="0" borderId="0" xfId="0" applyNumberFormat="1" applyFont="1" applyBorder="1" applyAlignment="1">
      <alignment vertical="center"/>
    </xf>
    <xf numFmtId="165" fontId="32" fillId="0" borderId="0" xfId="0" applyNumberFormat="1" applyFont="1" applyBorder="1"/>
    <xf numFmtId="0" fontId="32" fillId="0" borderId="0" xfId="0" applyFont="1" applyBorder="1"/>
    <xf numFmtId="0" fontId="84" fillId="0" borderId="2" xfId="0" applyFont="1" applyBorder="1"/>
    <xf numFmtId="0" fontId="85" fillId="0" borderId="2" xfId="0" applyFont="1" applyFill="1" applyBorder="1" applyAlignment="1">
      <alignment horizontal="left" indent="2"/>
    </xf>
    <xf numFmtId="0" fontId="24" fillId="0" borderId="0" xfId="15" applyFont="1" applyAlignment="1" applyProtection="1">
      <alignment horizontal="left"/>
    </xf>
    <xf numFmtId="0" fontId="3" fillId="0" borderId="0" xfId="42"/>
    <xf numFmtId="0" fontId="3" fillId="4" borderId="0" xfId="42" applyFill="1"/>
    <xf numFmtId="0" fontId="44" fillId="4" borderId="0" xfId="0" applyFont="1" applyFill="1" applyAlignment="1">
      <alignment horizontal="center" vertical="center" readingOrder="1"/>
    </xf>
    <xf numFmtId="0" fontId="51" fillId="4" borderId="0" xfId="0" applyFont="1" applyFill="1" applyAlignment="1">
      <alignment horizontal="center" vertical="center" readingOrder="1"/>
    </xf>
    <xf numFmtId="165" fontId="12" fillId="4" borderId="0" xfId="42" applyNumberFormat="1" applyFont="1" applyFill="1"/>
    <xf numFmtId="164" fontId="3" fillId="4" borderId="0" xfId="42" applyNumberFormat="1" applyFill="1"/>
    <xf numFmtId="0" fontId="86" fillId="0" borderId="0" xfId="42" applyFont="1"/>
    <xf numFmtId="0" fontId="32" fillId="0" borderId="0" xfId="42" applyFont="1"/>
    <xf numFmtId="0" fontId="49" fillId="0" borderId="0" xfId="42" applyFont="1"/>
    <xf numFmtId="0" fontId="87" fillId="0" borderId="0" xfId="28" applyFont="1"/>
    <xf numFmtId="164" fontId="49" fillId="0" borderId="0" xfId="42" applyNumberFormat="1" applyFont="1"/>
    <xf numFmtId="0" fontId="3" fillId="0" borderId="0" xfId="42" applyBorder="1"/>
    <xf numFmtId="0" fontId="3" fillId="4" borderId="18" xfId="42" applyFill="1" applyBorder="1"/>
    <xf numFmtId="0" fontId="3" fillId="4" borderId="17" xfId="42" applyFill="1" applyBorder="1"/>
    <xf numFmtId="0" fontId="2" fillId="0" borderId="0" xfId="0" applyFont="1"/>
    <xf numFmtId="0" fontId="88" fillId="3" borderId="2" xfId="0" applyFont="1" applyFill="1" applyBorder="1" applyAlignment="1">
      <alignment horizontal="left" indent="2"/>
    </xf>
    <xf numFmtId="0" fontId="89" fillId="0" borderId="0" xfId="15" applyFont="1" applyAlignment="1" applyProtection="1"/>
    <xf numFmtId="0" fontId="90" fillId="0" borderId="0" xfId="5" applyFont="1"/>
    <xf numFmtId="0" fontId="0" fillId="0" borderId="5" xfId="0" applyBorder="1"/>
    <xf numFmtId="0" fontId="25" fillId="0" borderId="0" xfId="0" applyFont="1" applyBorder="1" applyAlignment="1">
      <alignment horizontal="left" vertical="top" wrapText="1"/>
    </xf>
    <xf numFmtId="0" fontId="25" fillId="0" borderId="0" xfId="0" applyFont="1" applyBorder="1" applyAlignment="1">
      <alignment horizontal="center" vertical="top" wrapText="1"/>
    </xf>
    <xf numFmtId="0" fontId="27" fillId="0" borderId="5" xfId="0" applyFont="1" applyBorder="1" applyAlignment="1">
      <alignment vertical="top"/>
    </xf>
    <xf numFmtId="0" fontId="83" fillId="0" borderId="9" xfId="0" applyFont="1" applyBorder="1" applyAlignment="1">
      <alignment horizontal="center" vertical="center" wrapText="1"/>
    </xf>
    <xf numFmtId="0" fontId="83" fillId="0" borderId="41" xfId="0" applyFont="1" applyBorder="1" applyAlignment="1">
      <alignment horizontal="center" vertical="center" wrapText="1"/>
    </xf>
    <xf numFmtId="0" fontId="83" fillId="0" borderId="22" xfId="0" applyFont="1" applyBorder="1" applyAlignment="1">
      <alignment horizontal="center" vertical="center" wrapText="1"/>
    </xf>
    <xf numFmtId="0" fontId="83" fillId="0" borderId="6" xfId="0" applyFont="1" applyBorder="1" applyAlignment="1">
      <alignment horizontal="left" vertical="top" wrapText="1"/>
    </xf>
    <xf numFmtId="0" fontId="0" fillId="0" borderId="5" xfId="0" applyBorder="1"/>
    <xf numFmtId="0" fontId="23" fillId="0" borderId="0" xfId="0" applyFont="1" applyBorder="1" applyAlignment="1">
      <alignment vertical="center" wrapText="1"/>
    </xf>
    <xf numFmtId="0" fontId="23" fillId="0" borderId="0" xfId="0" applyFont="1" applyBorder="1" applyAlignment="1">
      <alignment horizontal="center" vertical="center" wrapText="1"/>
    </xf>
    <xf numFmtId="0" fontId="27" fillId="0" borderId="5" xfId="0" applyFont="1" applyBorder="1" applyAlignment="1">
      <alignment vertical="top" wrapText="1"/>
    </xf>
    <xf numFmtId="0" fontId="24" fillId="0" borderId="2" xfId="2" applyFont="1" applyBorder="1" applyAlignment="1" applyProtection="1">
      <alignment horizontal="left" indent="4"/>
    </xf>
    <xf numFmtId="0" fontId="24" fillId="0" borderId="3" xfId="2" applyFont="1" applyBorder="1" applyAlignment="1" applyProtection="1">
      <alignment horizontal="left" indent="4"/>
    </xf>
    <xf numFmtId="0" fontId="83" fillId="0" borderId="86" xfId="0" applyFont="1" applyBorder="1" applyAlignment="1">
      <alignment horizontal="center" vertical="center" wrapText="1"/>
    </xf>
    <xf numFmtId="0" fontId="83" fillId="0" borderId="9" xfId="0" applyFont="1" applyBorder="1" applyAlignment="1">
      <alignment horizontal="center" vertical="center" wrapText="1"/>
    </xf>
    <xf numFmtId="0" fontId="83" fillId="0" borderId="41" xfId="0" applyFont="1" applyBorder="1" applyAlignment="1">
      <alignment horizontal="center" vertical="center" wrapText="1"/>
    </xf>
    <xf numFmtId="0" fontId="83" fillId="0" borderId="40" xfId="0" applyFont="1" applyBorder="1" applyAlignment="1">
      <alignment horizontal="left" vertical="top" wrapText="1"/>
    </xf>
    <xf numFmtId="0" fontId="90" fillId="0" borderId="22" xfId="0" applyFont="1" applyBorder="1" applyAlignment="1">
      <alignment horizontal="left" vertical="center" wrapText="1"/>
    </xf>
    <xf numFmtId="0" fontId="90" fillId="0" borderId="6" xfId="0" applyFont="1" applyBorder="1" applyAlignment="1">
      <alignment horizontal="left" vertical="center" wrapText="1"/>
    </xf>
    <xf numFmtId="0" fontId="66" fillId="0" borderId="8" xfId="5" applyFont="1" applyBorder="1"/>
    <xf numFmtId="0" fontId="66" fillId="0" borderId="11" xfId="5" applyFont="1" applyBorder="1" applyAlignment="1">
      <alignment horizontal="left"/>
    </xf>
    <xf numFmtId="0" fontId="66" fillId="0" borderId="11" xfId="5" applyFont="1" applyBorder="1"/>
    <xf numFmtId="166" fontId="66" fillId="0" borderId="7" xfId="5" applyNumberFormat="1" applyFont="1" applyBorder="1" applyAlignment="1">
      <alignment horizontal="right" vertical="center" wrapText="1"/>
    </xf>
    <xf numFmtId="0" fontId="66" fillId="0" borderId="13" xfId="5" applyFont="1" applyBorder="1" applyAlignment="1">
      <alignment horizontal="left"/>
    </xf>
    <xf numFmtId="166" fontId="91" fillId="0" borderId="7" xfId="5" applyNumberFormat="1" applyFont="1" applyBorder="1" applyAlignment="1">
      <alignment horizontal="right" vertical="center"/>
    </xf>
    <xf numFmtId="166" fontId="66" fillId="0" borderId="12" xfId="5" applyNumberFormat="1" applyFont="1" applyBorder="1" applyAlignment="1">
      <alignment horizontal="right" vertical="center"/>
    </xf>
    <xf numFmtId="166" fontId="91" fillId="0" borderId="14" xfId="5" applyNumberFormat="1" applyFont="1" applyBorder="1" applyAlignment="1">
      <alignment horizontal="right" vertical="center"/>
    </xf>
    <xf numFmtId="166" fontId="66" fillId="0" borderId="15" xfId="5" applyNumberFormat="1" applyFont="1" applyBorder="1" applyAlignment="1">
      <alignment horizontal="right" vertical="center"/>
    </xf>
    <xf numFmtId="0" fontId="66" fillId="0" borderId="10" xfId="5" applyFont="1" applyBorder="1" applyAlignment="1">
      <alignment horizontal="center" vertical="center" wrapText="1"/>
    </xf>
    <xf numFmtId="0" fontId="66" fillId="0" borderId="8" xfId="5" applyFont="1" applyBorder="1" applyAlignment="1">
      <alignment horizontal="center" vertical="center"/>
    </xf>
    <xf numFmtId="0" fontId="66" fillId="0" borderId="19" xfId="5" applyFont="1" applyBorder="1" applyAlignment="1">
      <alignment horizontal="center" vertical="center"/>
    </xf>
    <xf numFmtId="0" fontId="92" fillId="0" borderId="8" xfId="25" applyFont="1" applyBorder="1"/>
    <xf numFmtId="0" fontId="92" fillId="0" borderId="11" xfId="25" applyFont="1" applyBorder="1"/>
    <xf numFmtId="0" fontId="92" fillId="0" borderId="13" xfId="25" applyFont="1" applyBorder="1"/>
    <xf numFmtId="165" fontId="92" fillId="0" borderId="7" xfId="25" applyNumberFormat="1" applyFont="1" applyBorder="1" applyAlignment="1">
      <alignment horizontal="right" vertical="center"/>
    </xf>
    <xf numFmtId="164" fontId="45" fillId="0" borderId="12" xfId="0" applyNumberFormat="1" applyFont="1" applyBorder="1" applyAlignment="1">
      <alignment horizontal="right" vertical="center"/>
    </xf>
    <xf numFmtId="165" fontId="92" fillId="0" borderId="14" xfId="25" applyNumberFormat="1" applyFont="1" applyBorder="1" applyAlignment="1">
      <alignment horizontal="right" vertical="center"/>
    </xf>
    <xf numFmtId="164" fontId="45" fillId="0" borderId="15" xfId="0" applyNumberFormat="1" applyFont="1" applyBorder="1" applyAlignment="1">
      <alignment horizontal="right" vertical="center"/>
    </xf>
    <xf numFmtId="2" fontId="45" fillId="0" borderId="11" xfId="0" applyNumberFormat="1" applyFont="1" applyBorder="1"/>
    <xf numFmtId="2" fontId="45" fillId="0" borderId="13" xfId="0" applyNumberFormat="1" applyFont="1" applyBorder="1"/>
    <xf numFmtId="2" fontId="93" fillId="0" borderId="8" xfId="0" applyNumberFormat="1" applyFont="1" applyBorder="1"/>
    <xf numFmtId="2" fontId="93" fillId="0" borderId="11" xfId="0" applyNumberFormat="1" applyFont="1" applyBorder="1"/>
    <xf numFmtId="2" fontId="93" fillId="0" borderId="13" xfId="0" applyNumberFormat="1" applyFont="1" applyBorder="1"/>
    <xf numFmtId="0" fontId="68" fillId="0" borderId="58" xfId="0" applyFont="1" applyBorder="1" applyAlignment="1">
      <alignment horizontal="center" vertical="center"/>
    </xf>
    <xf numFmtId="0" fontId="68" fillId="0" borderId="56" xfId="0" applyFont="1" applyBorder="1" applyAlignment="1">
      <alignment horizontal="center" vertical="center"/>
    </xf>
    <xf numFmtId="0" fontId="68" fillId="0" borderId="57" xfId="0" applyFont="1" applyBorder="1" applyAlignment="1">
      <alignment horizontal="center" vertical="center"/>
    </xf>
    <xf numFmtId="0" fontId="57" fillId="0" borderId="36" xfId="0" applyFont="1" applyBorder="1" applyAlignment="1">
      <alignment vertical="center"/>
    </xf>
    <xf numFmtId="0" fontId="94" fillId="0" borderId="36" xfId="0" applyFont="1" applyBorder="1" applyAlignment="1">
      <alignment horizontal="center" vertical="center"/>
    </xf>
    <xf numFmtId="0" fontId="57" fillId="0" borderId="35" xfId="0" applyFont="1" applyBorder="1" applyAlignment="1">
      <alignment vertical="center"/>
    </xf>
    <xf numFmtId="0" fontId="67" fillId="0" borderId="50" xfId="0" applyFont="1" applyBorder="1" applyAlignment="1">
      <alignment horizontal="center" vertical="center"/>
    </xf>
    <xf numFmtId="0" fontId="76" fillId="0" borderId="35" xfId="0" applyFont="1" applyBorder="1" applyAlignment="1">
      <alignment horizontal="center" vertical="center"/>
    </xf>
    <xf numFmtId="0" fontId="94" fillId="0" borderId="35" xfId="0" applyFont="1" applyBorder="1" applyAlignment="1">
      <alignment horizontal="center" vertical="center"/>
    </xf>
    <xf numFmtId="0" fontId="57" fillId="0" borderId="38" xfId="0" applyFont="1" applyBorder="1" applyAlignment="1">
      <alignment vertical="center"/>
    </xf>
    <xf numFmtId="0" fontId="69" fillId="0" borderId="38" xfId="0" applyFont="1" applyBorder="1" applyAlignment="1">
      <alignment horizontal="center"/>
    </xf>
    <xf numFmtId="0" fontId="82" fillId="0" borderId="0" xfId="0" applyFont="1" applyBorder="1" applyAlignment="1">
      <alignment vertical="center"/>
    </xf>
    <xf numFmtId="0" fontId="57" fillId="0" borderId="14" xfId="0" applyFont="1" applyBorder="1" applyAlignment="1">
      <alignment horizontal="center" vertical="center"/>
    </xf>
    <xf numFmtId="0" fontId="57" fillId="0" borderId="0" xfId="0" applyFont="1" applyBorder="1" applyAlignment="1">
      <alignment horizontal="right" vertical="center"/>
    </xf>
    <xf numFmtId="0" fontId="57" fillId="0" borderId="0" xfId="0" applyFont="1" applyBorder="1" applyAlignment="1">
      <alignment horizontal="center" vertical="center"/>
    </xf>
    <xf numFmtId="0" fontId="57" fillId="0" borderId="6" xfId="0" applyFont="1" applyBorder="1" applyAlignment="1">
      <alignment horizontal="right" vertical="center"/>
    </xf>
    <xf numFmtId="0" fontId="57" fillId="0" borderId="6" xfId="0" applyFont="1" applyBorder="1" applyAlignment="1">
      <alignment horizontal="center" vertical="center"/>
    </xf>
    <xf numFmtId="0" fontId="43" fillId="0" borderId="6" xfId="0" applyFont="1" applyBorder="1" applyAlignment="1">
      <alignment horizontal="right" vertical="center"/>
    </xf>
    <xf numFmtId="0" fontId="57" fillId="0" borderId="68" xfId="0" applyFont="1" applyBorder="1" applyAlignment="1">
      <alignment horizontal="right" vertical="center"/>
    </xf>
    <xf numFmtId="0" fontId="57" fillId="0" borderId="68" xfId="0" applyFont="1" applyBorder="1" applyAlignment="1">
      <alignment horizontal="center" vertical="center"/>
    </xf>
    <xf numFmtId="0" fontId="57" fillId="0" borderId="40" xfId="0" applyFont="1" applyBorder="1" applyAlignment="1">
      <alignment horizontal="right" vertical="center"/>
    </xf>
    <xf numFmtId="0" fontId="57" fillId="0" borderId="40" xfId="0" applyFont="1" applyBorder="1" applyAlignment="1">
      <alignment horizontal="center" vertical="center"/>
    </xf>
    <xf numFmtId="0" fontId="46" fillId="0" borderId="0" xfId="0" applyFont="1" applyBorder="1" applyAlignment="1">
      <alignment horizontal="center" vertical="center"/>
    </xf>
    <xf numFmtId="0" fontId="46" fillId="0" borderId="0" xfId="0" applyFont="1" applyBorder="1" applyAlignment="1">
      <alignment horizontal="left" vertical="center"/>
    </xf>
    <xf numFmtId="0" fontId="46" fillId="0" borderId="6" xfId="0" applyFont="1" applyBorder="1" applyAlignment="1">
      <alignment horizontal="center" vertical="center"/>
    </xf>
    <xf numFmtId="0" fontId="46" fillId="0" borderId="6" xfId="0" applyFont="1" applyBorder="1" applyAlignment="1">
      <alignment horizontal="left" vertical="center"/>
    </xf>
    <xf numFmtId="0" fontId="98" fillId="0" borderId="63" xfId="0" applyFont="1" applyBorder="1" applyAlignment="1">
      <alignment horizontal="center" vertical="center" wrapText="1"/>
    </xf>
    <xf numFmtId="0" fontId="98" fillId="0" borderId="64" xfId="0" applyFont="1" applyBorder="1" applyAlignment="1">
      <alignment horizontal="center" vertical="center"/>
    </xf>
    <xf numFmtId="0" fontId="98" fillId="0" borderId="65" xfId="0" applyFont="1" applyBorder="1" applyAlignment="1">
      <alignment horizontal="center" vertical="center"/>
    </xf>
    <xf numFmtId="0" fontId="98" fillId="0" borderId="79" xfId="0" applyFont="1" applyBorder="1" applyAlignment="1">
      <alignment horizontal="center" vertical="center"/>
    </xf>
    <xf numFmtId="0" fontId="45" fillId="0" borderId="0" xfId="0" applyFont="1" applyBorder="1" applyAlignment="1">
      <alignment vertical="top"/>
    </xf>
    <xf numFmtId="0" fontId="98" fillId="0" borderId="0" xfId="0" applyFont="1" applyBorder="1" applyAlignment="1">
      <alignment horizontal="left" vertical="center" wrapText="1"/>
    </xf>
    <xf numFmtId="0" fontId="98" fillId="0" borderId="0" xfId="0" applyFont="1" applyBorder="1" applyAlignment="1">
      <alignment horizontal="right" vertical="center"/>
    </xf>
    <xf numFmtId="0" fontId="99" fillId="0" borderId="87" xfId="0" applyFont="1" applyBorder="1" applyAlignment="1">
      <alignment horizontal="right" vertical="center" wrapText="1"/>
    </xf>
    <xf numFmtId="0" fontId="98" fillId="0" borderId="6" xfId="0" applyFont="1" applyBorder="1" applyAlignment="1">
      <alignment vertical="center"/>
    </xf>
    <xf numFmtId="0" fontId="98" fillId="0" borderId="6" xfId="0" applyFont="1" applyBorder="1" applyAlignment="1">
      <alignment horizontal="left" vertical="center" wrapText="1"/>
    </xf>
    <xf numFmtId="0" fontId="98" fillId="0" borderId="6" xfId="0" applyFont="1" applyBorder="1" applyAlignment="1">
      <alignment horizontal="right" vertical="center"/>
    </xf>
    <xf numFmtId="0" fontId="99" fillId="0" borderId="62" xfId="0" applyFont="1" applyBorder="1" applyAlignment="1">
      <alignment horizontal="right" vertical="center" wrapText="1"/>
    </xf>
    <xf numFmtId="0" fontId="98" fillId="0" borderId="0" xfId="0" applyFont="1" applyBorder="1" applyAlignment="1">
      <alignment vertical="center"/>
    </xf>
    <xf numFmtId="0" fontId="100" fillId="0" borderId="82" xfId="0" applyFont="1" applyFill="1" applyBorder="1" applyAlignment="1">
      <alignment horizontal="center" vertical="center" wrapText="1"/>
    </xf>
    <xf numFmtId="0" fontId="100" fillId="0" borderId="80" xfId="0" applyFont="1" applyFill="1" applyBorder="1" applyAlignment="1">
      <alignment horizontal="center" vertical="center" wrapText="1"/>
    </xf>
    <xf numFmtId="0" fontId="100" fillId="0" borderId="80" xfId="0" applyFont="1" applyFill="1" applyBorder="1" applyAlignment="1">
      <alignment horizontal="center" vertical="center"/>
    </xf>
    <xf numFmtId="0" fontId="100" fillId="0" borderId="79" xfId="0" applyFont="1" applyFill="1" applyBorder="1" applyAlignment="1">
      <alignment horizontal="center" vertical="center"/>
    </xf>
    <xf numFmtId="0" fontId="100" fillId="0" borderId="0" xfId="0" applyFont="1" applyFill="1" applyBorder="1" applyAlignment="1">
      <alignment horizontal="left" vertical="center"/>
    </xf>
    <xf numFmtId="0" fontId="100" fillId="0" borderId="0" xfId="0" applyFont="1" applyFill="1" applyBorder="1" applyAlignment="1">
      <alignment horizontal="left" vertical="center" wrapText="1"/>
    </xf>
    <xf numFmtId="0" fontId="100" fillId="0" borderId="62" xfId="0" applyFont="1" applyFill="1" applyBorder="1" applyAlignment="1">
      <alignment horizontal="left" vertical="center" wrapText="1"/>
    </xf>
    <xf numFmtId="0" fontId="100" fillId="0" borderId="62" xfId="0" applyFont="1" applyFill="1" applyBorder="1" applyAlignment="1">
      <alignment vertical="center"/>
    </xf>
    <xf numFmtId="0" fontId="100" fillId="0" borderId="62" xfId="0" applyFont="1" applyFill="1" applyBorder="1" applyAlignment="1">
      <alignment horizontal="left" vertical="center" indent="1"/>
    </xf>
    <xf numFmtId="0" fontId="100" fillId="0" borderId="62" xfId="0" applyFont="1" applyFill="1" applyBorder="1" applyAlignment="1">
      <alignment horizontal="left" vertical="center" wrapText="1" indent="1"/>
    </xf>
    <xf numFmtId="0" fontId="100" fillId="0" borderId="0" xfId="0" applyFont="1" applyFill="1" applyBorder="1" applyAlignment="1">
      <alignment horizontal="left" vertical="center" indent="1"/>
    </xf>
    <xf numFmtId="0" fontId="100" fillId="0" borderId="0" xfId="0" applyFont="1" applyFill="1" applyBorder="1" applyAlignment="1">
      <alignment horizontal="left" vertical="center" wrapText="1" indent="1"/>
    </xf>
    <xf numFmtId="0" fontId="100" fillId="0" borderId="81" xfId="0" applyFont="1" applyFill="1" applyBorder="1" applyAlignment="1">
      <alignment horizontal="left" vertical="center" indent="1"/>
    </xf>
    <xf numFmtId="0" fontId="100" fillId="0" borderId="81" xfId="0" applyFont="1" applyFill="1" applyBorder="1" applyAlignment="1">
      <alignment horizontal="left" vertical="center" wrapText="1" indent="1"/>
    </xf>
    <xf numFmtId="0" fontId="101" fillId="0" borderId="0" xfId="5" applyFont="1" applyBorder="1" applyAlignment="1">
      <alignment vertical="center"/>
    </xf>
    <xf numFmtId="0" fontId="101" fillId="0" borderId="0" xfId="5" applyFont="1" applyBorder="1" applyAlignment="1">
      <alignment horizontal="center" vertical="center"/>
    </xf>
    <xf numFmtId="169" fontId="101" fillId="0" borderId="0" xfId="5" applyNumberFormat="1" applyFont="1" applyBorder="1" applyAlignment="1">
      <alignment horizontal="right" vertical="center"/>
    </xf>
    <xf numFmtId="0" fontId="101" fillId="0" borderId="6" xfId="5" applyFont="1" applyBorder="1" applyAlignment="1">
      <alignment vertical="center"/>
    </xf>
    <xf numFmtId="0" fontId="101" fillId="0" borderId="6" xfId="5" applyFont="1" applyBorder="1" applyAlignment="1">
      <alignment horizontal="center" vertical="center"/>
    </xf>
    <xf numFmtId="169" fontId="101" fillId="0" borderId="6" xfId="5" applyNumberFormat="1" applyFont="1" applyBorder="1" applyAlignment="1">
      <alignment horizontal="right" vertical="center"/>
    </xf>
    <xf numFmtId="0" fontId="46" fillId="0" borderId="6" xfId="5" applyFont="1" applyBorder="1" applyAlignment="1">
      <alignment vertical="center"/>
    </xf>
    <xf numFmtId="0" fontId="46" fillId="0" borderId="6" xfId="5" applyFont="1" applyBorder="1" applyAlignment="1">
      <alignment horizontal="center" vertical="center"/>
    </xf>
    <xf numFmtId="169" fontId="102" fillId="0" borderId="6" xfId="5" applyNumberFormat="1" applyFont="1" applyBorder="1" applyAlignment="1">
      <alignment horizontal="right" vertical="center" wrapText="1"/>
    </xf>
    <xf numFmtId="0" fontId="46" fillId="0" borderId="6" xfId="5" applyFont="1" applyBorder="1" applyAlignment="1">
      <alignment vertical="center" wrapText="1"/>
    </xf>
    <xf numFmtId="0" fontId="46" fillId="0" borderId="6" xfId="5" applyFont="1" applyBorder="1" applyAlignment="1">
      <alignment horizontal="center" vertical="center" wrapText="1"/>
    </xf>
    <xf numFmtId="0" fontId="46" fillId="0" borderId="6" xfId="5" applyFont="1" applyBorder="1" applyAlignment="1">
      <alignment horizontal="left" vertical="center" indent="1"/>
    </xf>
    <xf numFmtId="0" fontId="103" fillId="0" borderId="6" xfId="5" applyFont="1" applyBorder="1" applyAlignment="1">
      <alignment vertical="center"/>
    </xf>
    <xf numFmtId="0" fontId="103" fillId="0" borderId="6" xfId="5" applyFont="1" applyBorder="1" applyAlignment="1">
      <alignment horizontal="center" vertical="center"/>
    </xf>
    <xf numFmtId="169" fontId="103" fillId="0" borderId="6" xfId="5" applyNumberFormat="1" applyFont="1" applyBorder="1" applyAlignment="1">
      <alignment horizontal="right" vertical="center" wrapText="1"/>
    </xf>
    <xf numFmtId="0" fontId="46" fillId="0" borderId="6" xfId="5" applyFont="1" applyBorder="1" applyAlignment="1">
      <alignment horizontal="left" vertical="center" wrapText="1" indent="1"/>
    </xf>
    <xf numFmtId="169" fontId="46" fillId="0" borderId="6" xfId="5" applyNumberFormat="1" applyFont="1" applyBorder="1" applyAlignment="1">
      <alignment horizontal="right" vertical="center" wrapText="1"/>
    </xf>
    <xf numFmtId="0" fontId="103" fillId="0" borderId="6" xfId="5" applyFont="1" applyBorder="1" applyAlignment="1">
      <alignment vertical="center" wrapText="1"/>
    </xf>
    <xf numFmtId="0" fontId="104" fillId="0" borderId="6" xfId="5" applyFont="1" applyBorder="1" applyAlignment="1">
      <alignment horizontal="center" vertical="center"/>
    </xf>
    <xf numFmtId="0" fontId="66" fillId="0" borderId="6" xfId="5" applyFont="1" applyBorder="1" applyAlignment="1">
      <alignment horizontal="left" vertical="center" indent="1"/>
    </xf>
    <xf numFmtId="0" fontId="66" fillId="0" borderId="6" xfId="5" applyFont="1" applyBorder="1" applyAlignment="1">
      <alignment horizontal="center" vertical="center"/>
    </xf>
    <xf numFmtId="169" fontId="105" fillId="0" borderId="6" xfId="5" applyNumberFormat="1" applyFont="1" applyBorder="1" applyAlignment="1">
      <alignment horizontal="right" vertical="center"/>
    </xf>
    <xf numFmtId="0" fontId="46" fillId="0" borderId="6" xfId="5" applyFont="1" applyBorder="1" applyAlignment="1">
      <alignment horizontal="left" vertical="center" wrapText="1" indent="2"/>
    </xf>
    <xf numFmtId="0" fontId="46" fillId="0" borderId="6" xfId="5" applyFont="1" applyBorder="1" applyAlignment="1">
      <alignment horizontal="left" vertical="center" indent="2"/>
    </xf>
    <xf numFmtId="169" fontId="66" fillId="0" borderId="6" xfId="5" applyNumberFormat="1" applyFont="1" applyBorder="1" applyAlignment="1">
      <alignment horizontal="right" vertical="center"/>
    </xf>
    <xf numFmtId="0" fontId="101" fillId="0" borderId="20" xfId="5" applyFont="1" applyBorder="1" applyAlignment="1">
      <alignment vertical="center"/>
    </xf>
    <xf numFmtId="0" fontId="101" fillId="0" borderId="20" xfId="5" applyFont="1" applyBorder="1" applyAlignment="1">
      <alignment horizontal="center" vertical="center"/>
    </xf>
    <xf numFmtId="169" fontId="101" fillId="0" borderId="20" xfId="5" applyNumberFormat="1" applyFont="1" applyBorder="1" applyAlignment="1">
      <alignment horizontal="right" vertical="center"/>
    </xf>
    <xf numFmtId="0" fontId="88" fillId="0" borderId="2" xfId="0" applyFont="1" applyFill="1" applyBorder="1" applyAlignment="1">
      <alignment horizontal="left" indent="2"/>
    </xf>
    <xf numFmtId="0" fontId="97" fillId="0" borderId="5" xfId="5" applyFont="1" applyBorder="1" applyAlignment="1">
      <alignment horizontal="left" vertical="center"/>
    </xf>
    <xf numFmtId="0" fontId="106" fillId="0" borderId="5" xfId="5" applyFont="1" applyBorder="1" applyAlignment="1">
      <alignment horizontal="left" vertical="center"/>
    </xf>
    <xf numFmtId="0" fontId="108" fillId="0" borderId="5" xfId="5" applyFont="1" applyBorder="1" applyAlignment="1">
      <alignment horizontal="left" vertical="center"/>
    </xf>
    <xf numFmtId="0" fontId="106" fillId="0" borderId="5" xfId="0" applyFont="1" applyBorder="1" applyAlignment="1">
      <alignment vertical="center"/>
    </xf>
    <xf numFmtId="0" fontId="27" fillId="0" borderId="5" xfId="5" applyFont="1" applyBorder="1" applyAlignment="1">
      <alignment horizontal="left"/>
    </xf>
    <xf numFmtId="0" fontId="26" fillId="0" borderId="5" xfId="5" applyFont="1" applyBorder="1" applyAlignment="1">
      <alignment horizontal="left"/>
    </xf>
    <xf numFmtId="0" fontId="97" fillId="0" borderId="5" xfId="5" applyFont="1" applyBorder="1" applyAlignment="1">
      <alignment horizontal="left"/>
    </xf>
    <xf numFmtId="0" fontId="111" fillId="0" borderId="5" xfId="0" applyFont="1" applyBorder="1" applyAlignment="1">
      <alignment vertical="top"/>
    </xf>
    <xf numFmtId="0" fontId="107" fillId="0" borderId="4" xfId="0" applyFont="1" applyBorder="1" applyAlignment="1">
      <alignment horizontal="left" vertical="top"/>
    </xf>
    <xf numFmtId="0" fontId="111" fillId="0" borderId="5" xfId="0" applyFont="1" applyBorder="1" applyAlignment="1">
      <alignment horizontal="left" vertical="top"/>
    </xf>
    <xf numFmtId="0" fontId="66" fillId="0" borderId="9" xfId="5" applyFont="1" applyBorder="1" applyAlignment="1">
      <alignment horizontal="center" vertical="center" wrapText="1"/>
    </xf>
    <xf numFmtId="0" fontId="45" fillId="0" borderId="8" xfId="5" applyFont="1" applyBorder="1" applyAlignment="1">
      <alignment vertical="top" wrapText="1"/>
    </xf>
    <xf numFmtId="0" fontId="45" fillId="0" borderId="13" xfId="5" applyFont="1" applyBorder="1" applyAlignment="1">
      <alignment vertical="top" wrapText="1"/>
    </xf>
    <xf numFmtId="0" fontId="45" fillId="0" borderId="0" xfId="0" applyFont="1" applyAlignment="1">
      <alignment horizontal="left"/>
    </xf>
    <xf numFmtId="0" fontId="112" fillId="0" borderId="26" xfId="0" applyFont="1" applyBorder="1" applyAlignment="1">
      <alignment horizontal="left"/>
    </xf>
    <xf numFmtId="168" fontId="112" fillId="0" borderId="7" xfId="0" applyNumberFormat="1" applyFont="1" applyBorder="1" applyAlignment="1"/>
    <xf numFmtId="168" fontId="112" fillId="0" borderId="27" xfId="0" applyNumberFormat="1" applyFont="1" applyBorder="1" applyAlignment="1"/>
    <xf numFmtId="166" fontId="112" fillId="0" borderId="7" xfId="0" applyNumberFormat="1" applyFont="1" applyBorder="1" applyAlignment="1">
      <alignment horizontal="center"/>
    </xf>
    <xf numFmtId="166" fontId="112" fillId="0" borderId="27" xfId="0" applyNumberFormat="1" applyFont="1" applyBorder="1" applyAlignment="1">
      <alignment horizontal="center"/>
    </xf>
    <xf numFmtId="0" fontId="112" fillId="0" borderId="28" xfId="0" applyFont="1" applyBorder="1" applyAlignment="1">
      <alignment horizontal="left"/>
    </xf>
    <xf numFmtId="166" fontId="112" fillId="0" borderId="29" xfId="0" applyNumberFormat="1" applyFont="1" applyBorder="1" applyAlignment="1">
      <alignment horizontal="center"/>
    </xf>
    <xf numFmtId="166" fontId="112" fillId="0" borderId="30" xfId="0" applyNumberFormat="1" applyFont="1" applyBorder="1" applyAlignment="1">
      <alignment horizontal="center"/>
    </xf>
    <xf numFmtId="0" fontId="112" fillId="0" borderId="26" xfId="0" applyFont="1" applyFill="1" applyBorder="1" applyAlignment="1">
      <alignment horizontal="left"/>
    </xf>
    <xf numFmtId="166" fontId="112" fillId="0" borderId="7" xfId="0" applyNumberFormat="1" applyFont="1" applyFill="1" applyBorder="1" applyAlignment="1">
      <alignment horizontal="center"/>
    </xf>
    <xf numFmtId="166" fontId="112" fillId="0" borderId="27" xfId="0" applyNumberFormat="1" applyFont="1" applyFill="1" applyBorder="1" applyAlignment="1">
      <alignment horizontal="center"/>
    </xf>
    <xf numFmtId="0" fontId="112" fillId="0" borderId="28" xfId="0" applyFont="1" applyFill="1" applyBorder="1" applyAlignment="1">
      <alignment horizontal="left"/>
    </xf>
    <xf numFmtId="166" fontId="112" fillId="0" borderId="29" xfId="0" applyNumberFormat="1" applyFont="1" applyFill="1" applyBorder="1" applyAlignment="1">
      <alignment horizontal="center"/>
    </xf>
    <xf numFmtId="166" fontId="112" fillId="0" borderId="30" xfId="0" applyNumberFormat="1" applyFont="1" applyFill="1" applyBorder="1" applyAlignment="1">
      <alignment horizontal="center"/>
    </xf>
    <xf numFmtId="166" fontId="72" fillId="0" borderId="7" xfId="0" applyNumberFormat="1" applyFont="1" applyBorder="1" applyAlignment="1">
      <alignment horizontal="center"/>
    </xf>
    <xf numFmtId="166" fontId="72" fillId="0" borderId="29" xfId="0" applyNumberFormat="1" applyFont="1" applyBorder="1" applyAlignment="1">
      <alignment horizontal="center"/>
    </xf>
    <xf numFmtId="0" fontId="107" fillId="0" borderId="17" xfId="0" applyFont="1" applyBorder="1" applyAlignment="1">
      <alignment horizontal="left" vertical="top"/>
    </xf>
    <xf numFmtId="0" fontId="97" fillId="0" borderId="5" xfId="5" applyFont="1" applyBorder="1" applyAlignment="1">
      <alignment horizontal="left" vertical="center" wrapText="1"/>
    </xf>
    <xf numFmtId="0" fontId="107" fillId="0" borderId="4" xfId="5" applyFont="1" applyBorder="1" applyAlignment="1">
      <alignment horizontal="left" vertical="center"/>
    </xf>
    <xf numFmtId="0" fontId="107" fillId="0" borderId="4" xfId="5" applyFont="1" applyBorder="1" applyAlignment="1">
      <alignment horizontal="left"/>
    </xf>
    <xf numFmtId="0" fontId="107" fillId="0" borderId="4" xfId="5" applyFont="1" applyBorder="1" applyAlignment="1">
      <alignment horizontal="left" vertical="top"/>
    </xf>
    <xf numFmtId="0" fontId="97" fillId="0" borderId="8" xfId="25" applyFont="1" applyBorder="1"/>
    <xf numFmtId="0" fontId="97" fillId="0" borderId="11" xfId="25" applyFont="1" applyBorder="1"/>
    <xf numFmtId="165" fontId="97" fillId="0" borderId="7" xfId="25" applyNumberFormat="1" applyFont="1" applyBorder="1"/>
    <xf numFmtId="164" fontId="83" fillId="0" borderId="12" xfId="25" applyNumberFormat="1" applyFont="1" applyBorder="1" applyAlignment="1">
      <alignment horizontal="right"/>
    </xf>
    <xf numFmtId="164" fontId="90" fillId="0" borderId="12" xfId="0" applyNumberFormat="1" applyFont="1" applyBorder="1" applyAlignment="1">
      <alignment horizontal="right" vertical="center"/>
    </xf>
    <xf numFmtId="0" fontId="97" fillId="0" borderId="13" xfId="25" applyFont="1" applyBorder="1"/>
    <xf numFmtId="165" fontId="97" fillId="0" borderId="14" xfId="25" applyNumberFormat="1" applyFont="1" applyBorder="1"/>
    <xf numFmtId="164" fontId="83" fillId="0" borderId="15" xfId="25" applyNumberFormat="1" applyFont="1" applyBorder="1" applyAlignment="1">
      <alignment horizontal="right"/>
    </xf>
    <xf numFmtId="166" fontId="91" fillId="0" borderId="7" xfId="26" applyNumberFormat="1" applyFont="1" applyBorder="1"/>
    <xf numFmtId="166" fontId="91" fillId="0" borderId="12" xfId="26" applyNumberFormat="1" applyFont="1" applyBorder="1"/>
    <xf numFmtId="166" fontId="91" fillId="0" borderId="14" xfId="26" applyNumberFormat="1" applyFont="1" applyBorder="1"/>
    <xf numFmtId="166" fontId="91" fillId="0" borderId="15" xfId="26" applyNumberFormat="1" applyFont="1" applyBorder="1"/>
    <xf numFmtId="166" fontId="91" fillId="0" borderId="12" xfId="5" applyNumberFormat="1" applyFont="1" applyBorder="1" applyAlignment="1">
      <alignment horizontal="right"/>
    </xf>
    <xf numFmtId="166" fontId="91" fillId="0" borderId="7" xfId="5" applyNumberFormat="1" applyFont="1" applyBorder="1" applyAlignment="1">
      <alignment horizontal="right"/>
    </xf>
    <xf numFmtId="166" fontId="91" fillId="0" borderId="15" xfId="5" applyNumberFormat="1" applyFont="1" applyBorder="1" applyAlignment="1">
      <alignment horizontal="right"/>
    </xf>
    <xf numFmtId="166" fontId="91" fillId="0" borderId="14" xfId="5" applyNumberFormat="1" applyFont="1" applyBorder="1" applyAlignment="1">
      <alignment horizontal="right"/>
    </xf>
    <xf numFmtId="0" fontId="107" fillId="0" borderId="4" xfId="5" applyFont="1" applyBorder="1" applyAlignment="1">
      <alignment horizontal="justify" vertical="center" wrapText="1"/>
    </xf>
    <xf numFmtId="0" fontId="106" fillId="0" borderId="5" xfId="5" applyFont="1" applyBorder="1" applyAlignment="1">
      <alignment horizontal="left" vertical="top" wrapText="1"/>
    </xf>
    <xf numFmtId="0" fontId="47" fillId="0" borderId="4" xfId="0" applyFont="1" applyBorder="1" applyAlignment="1">
      <alignment horizontal="justify" vertical="center"/>
    </xf>
    <xf numFmtId="0" fontId="45" fillId="0" borderId="5" xfId="0" applyFont="1" applyBorder="1" applyAlignment="1">
      <alignment horizontal="left" vertical="top"/>
    </xf>
    <xf numFmtId="0" fontId="45" fillId="0" borderId="18" xfId="0" applyFont="1" applyBorder="1"/>
    <xf numFmtId="0" fontId="107" fillId="0" borderId="4" xfId="5" applyFont="1" applyBorder="1" applyAlignment="1">
      <alignment horizontal="left" vertical="center" wrapText="1"/>
    </xf>
    <xf numFmtId="0" fontId="111" fillId="0" borderId="5" xfId="0" applyFont="1" applyBorder="1" applyAlignment="1">
      <alignment horizontal="left" vertical="top" wrapText="1"/>
    </xf>
    <xf numFmtId="0" fontId="0" fillId="0" borderId="0" xfId="0" applyAlignment="1">
      <alignment wrapText="1"/>
    </xf>
    <xf numFmtId="0" fontId="0" fillId="0" borderId="0" xfId="0" applyBorder="1" applyAlignment="1">
      <alignment wrapText="1"/>
    </xf>
    <xf numFmtId="2" fontId="45" fillId="0" borderId="8" xfId="0" applyNumberFormat="1" applyFont="1" applyBorder="1" applyAlignment="1">
      <alignment wrapText="1"/>
    </xf>
    <xf numFmtId="0" fontId="91" fillId="0" borderId="8" xfId="26" applyFont="1" applyBorder="1" applyAlignment="1">
      <alignment wrapText="1"/>
    </xf>
    <xf numFmtId="0" fontId="91" fillId="0" borderId="9" xfId="26" applyFont="1" applyBorder="1" applyAlignment="1">
      <alignment horizontal="center" wrapText="1"/>
    </xf>
    <xf numFmtId="0" fontId="91" fillId="0" borderId="10" xfId="26" applyFont="1" applyBorder="1" applyAlignment="1">
      <alignment horizontal="center" wrapText="1"/>
    </xf>
    <xf numFmtId="0" fontId="97" fillId="0" borderId="5" xfId="5" applyFont="1" applyBorder="1" applyAlignment="1">
      <alignment horizontal="left" vertical="top"/>
    </xf>
    <xf numFmtId="0" fontId="66" fillId="0" borderId="8" xfId="5" applyFont="1" applyBorder="1" applyAlignment="1">
      <alignment horizontal="center" vertical="center" wrapText="1"/>
    </xf>
    <xf numFmtId="0" fontId="66" fillId="0" borderId="19" xfId="5" applyFont="1" applyBorder="1" applyAlignment="1">
      <alignment horizontal="center" vertical="center" wrapText="1"/>
    </xf>
    <xf numFmtId="0" fontId="45" fillId="0" borderId="8" xfId="5" applyFont="1" applyBorder="1" applyAlignment="1">
      <alignment horizontal="left"/>
    </xf>
    <xf numFmtId="0" fontId="45" fillId="0" borderId="9" xfId="0" applyFont="1" applyBorder="1" applyAlignment="1">
      <alignment horizontal="center" vertical="center"/>
    </xf>
    <xf numFmtId="0" fontId="45" fillId="0" borderId="10" xfId="0" applyFont="1" applyBorder="1" applyAlignment="1">
      <alignment horizontal="center" vertical="center"/>
    </xf>
    <xf numFmtId="0" fontId="19" fillId="0" borderId="32" xfId="29" applyFont="1" applyBorder="1" applyAlignment="1">
      <alignment vertical="top" wrapText="1"/>
    </xf>
    <xf numFmtId="0" fontId="47" fillId="0" borderId="4" xfId="0" applyFont="1" applyBorder="1" applyAlignment="1"/>
    <xf numFmtId="0" fontId="47" fillId="0" borderId="0" xfId="0" applyFont="1" applyBorder="1" applyAlignment="1"/>
    <xf numFmtId="0" fontId="58" fillId="0" borderId="0" xfId="0" applyFont="1" applyBorder="1"/>
    <xf numFmtId="0" fontId="26" fillId="0" borderId="0" xfId="5" applyFont="1" applyBorder="1" applyAlignment="1">
      <alignment horizontal="left" vertical="center"/>
    </xf>
    <xf numFmtId="0" fontId="66" fillId="0" borderId="75" xfId="42" applyFont="1" applyBorder="1" applyAlignment="1">
      <alignment horizontal="center" vertical="center"/>
    </xf>
    <xf numFmtId="0" fontId="66" fillId="0" borderId="70" xfId="42" applyFont="1" applyBorder="1" applyAlignment="1">
      <alignment horizontal="center" vertical="center"/>
    </xf>
    <xf numFmtId="2" fontId="45" fillId="0" borderId="11" xfId="0" applyNumberFormat="1" applyFont="1" applyBorder="1" applyAlignment="1">
      <alignment vertical="top" wrapText="1"/>
    </xf>
    <xf numFmtId="0" fontId="66" fillId="0" borderId="90" xfId="5" applyFont="1" applyBorder="1" applyAlignment="1">
      <alignment horizontal="center" vertical="center" wrapText="1"/>
    </xf>
    <xf numFmtId="166" fontId="92" fillId="0" borderId="7" xfId="5" applyNumberFormat="1" applyFont="1" applyBorder="1" applyAlignment="1">
      <alignment horizontal="right" vertical="center"/>
    </xf>
    <xf numFmtId="166" fontId="92" fillId="0" borderId="14" xfId="5" applyNumberFormat="1" applyFont="1" applyBorder="1" applyAlignment="1">
      <alignment horizontal="right" vertical="center"/>
    </xf>
    <xf numFmtId="2" fontId="93" fillId="0" borderId="9" xfId="0" applyNumberFormat="1" applyFont="1" applyBorder="1" applyAlignment="1">
      <alignment horizontal="center" vertical="center"/>
    </xf>
    <xf numFmtId="2" fontId="93" fillId="0" borderId="10" xfId="0" applyNumberFormat="1" applyFont="1" applyBorder="1" applyAlignment="1">
      <alignment horizontal="center" vertical="center"/>
    </xf>
    <xf numFmtId="166" fontId="91" fillId="0" borderId="48" xfId="5" applyNumberFormat="1" applyFont="1" applyBorder="1" applyAlignment="1"/>
    <xf numFmtId="166" fontId="91" fillId="0" borderId="49" xfId="5" applyNumberFormat="1" applyFont="1" applyBorder="1" applyAlignment="1"/>
    <xf numFmtId="0" fontId="97" fillId="0" borderId="5" xfId="5" applyFont="1" applyBorder="1" applyAlignment="1">
      <alignment horizontal="left" vertical="top" wrapText="1"/>
    </xf>
    <xf numFmtId="0" fontId="45" fillId="0" borderId="9" xfId="5" applyFont="1" applyBorder="1" applyAlignment="1">
      <alignment horizontal="center" vertical="center"/>
    </xf>
    <xf numFmtId="166" fontId="92" fillId="0" borderId="7" xfId="5" applyNumberFormat="1" applyFont="1" applyBorder="1" applyAlignment="1">
      <alignment vertical="center"/>
    </xf>
    <xf numFmtId="166" fontId="92" fillId="0" borderId="14" xfId="5" applyNumberFormat="1" applyFont="1" applyBorder="1" applyAlignment="1">
      <alignment vertical="center"/>
    </xf>
    <xf numFmtId="166" fontId="92" fillId="0" borderId="12" xfId="5" applyNumberFormat="1" applyFont="1" applyBorder="1" applyAlignment="1">
      <alignment vertical="center"/>
    </xf>
    <xf numFmtId="166" fontId="92" fillId="0" borderId="15" xfId="5" applyNumberFormat="1" applyFont="1" applyBorder="1" applyAlignment="1">
      <alignment vertical="center"/>
    </xf>
    <xf numFmtId="0" fontId="45" fillId="0" borderId="9" xfId="5" applyFont="1" applyBorder="1" applyAlignment="1">
      <alignment horizontal="center" vertical="center" wrapText="1"/>
    </xf>
    <xf numFmtId="0" fontId="45" fillId="0" borderId="14" xfId="0" applyFont="1" applyBorder="1" applyAlignment="1"/>
    <xf numFmtId="0" fontId="45" fillId="0" borderId="7" xfId="0" applyFont="1" applyBorder="1" applyAlignment="1"/>
    <xf numFmtId="0" fontId="45" fillId="0" borderId="12" xfId="0" applyFont="1" applyBorder="1" applyAlignment="1"/>
    <xf numFmtId="164" fontId="45" fillId="0" borderId="12" xfId="0" applyNumberFormat="1" applyFont="1" applyBorder="1" applyAlignment="1"/>
    <xf numFmtId="164" fontId="45" fillId="0" borderId="15" xfId="0" applyNumberFormat="1" applyFont="1" applyBorder="1" applyAlignment="1"/>
    <xf numFmtId="0" fontId="45" fillId="0" borderId="10" xfId="5" applyFont="1" applyBorder="1" applyAlignment="1">
      <alignment horizontal="center" vertical="center" wrapText="1"/>
    </xf>
    <xf numFmtId="0" fontId="45" fillId="0" borderId="8" xfId="0" applyFont="1" applyBorder="1" applyAlignment="1">
      <alignment horizontal="center" vertical="top" wrapText="1"/>
    </xf>
    <xf numFmtId="0" fontId="66" fillId="0" borderId="0" xfId="0" applyFont="1"/>
    <xf numFmtId="0" fontId="0" fillId="0" borderId="0" xfId="0" applyAlignment="1">
      <alignment horizontal="left" vertical="top" wrapText="1"/>
    </xf>
    <xf numFmtId="0" fontId="66" fillId="0" borderId="0" xfId="0" applyFont="1" applyAlignment="1">
      <alignment horizontal="left" vertical="top" wrapText="1"/>
    </xf>
    <xf numFmtId="0" fontId="46" fillId="0" borderId="20" xfId="0" applyFont="1" applyBorder="1" applyAlignment="1">
      <alignment horizontal="left" vertical="top" wrapText="1"/>
    </xf>
    <xf numFmtId="0" fontId="66" fillId="0" borderId="0" xfId="0" applyFont="1" applyAlignment="1">
      <alignment vertical="center" wrapText="1"/>
    </xf>
    <xf numFmtId="0" fontId="38" fillId="0" borderId="0" xfId="0" applyFont="1" applyAlignment="1">
      <alignment vertical="center" wrapText="1"/>
    </xf>
    <xf numFmtId="0" fontId="46" fillId="0" borderId="0" xfId="0" applyFont="1" applyBorder="1" applyAlignment="1">
      <alignment horizontal="left" vertical="top" wrapText="1"/>
    </xf>
    <xf numFmtId="0" fontId="46" fillId="0" borderId="86" xfId="0" applyFont="1" applyBorder="1" applyAlignment="1">
      <alignment horizontal="left" vertical="top" wrapText="1"/>
    </xf>
    <xf numFmtId="0" fontId="46" fillId="0" borderId="6" xfId="0" applyFont="1" applyBorder="1" applyAlignment="1">
      <alignment horizontal="left" vertical="top" wrapText="1"/>
    </xf>
    <xf numFmtId="0" fontId="46" fillId="0" borderId="47" xfId="0" applyFont="1" applyBorder="1" applyAlignment="1">
      <alignment horizontal="left" vertical="top" wrapText="1"/>
    </xf>
    <xf numFmtId="0" fontId="103" fillId="0" borderId="51" xfId="0" applyFont="1" applyBorder="1" applyAlignment="1">
      <alignment horizontal="center" vertical="center"/>
    </xf>
    <xf numFmtId="0" fontId="103" fillId="0" borderId="42" xfId="0" applyFont="1" applyBorder="1" applyAlignment="1">
      <alignment horizontal="center" vertical="center" wrapText="1"/>
    </xf>
    <xf numFmtId="0" fontId="103" fillId="0" borderId="51" xfId="0" applyFont="1" applyBorder="1" applyAlignment="1">
      <alignment horizontal="left" vertical="top" wrapText="1"/>
    </xf>
    <xf numFmtId="0" fontId="103" fillId="0" borderId="21" xfId="0" applyFont="1" applyBorder="1" applyAlignment="1">
      <alignment horizontal="center" vertical="center" wrapText="1"/>
    </xf>
    <xf numFmtId="0" fontId="66" fillId="0" borderId="86" xfId="0" applyFont="1" applyBorder="1" applyAlignment="1">
      <alignment horizontal="justify" vertical="center" wrapText="1"/>
    </xf>
    <xf numFmtId="0" fontId="90" fillId="0" borderId="40" xfId="0" applyFont="1" applyBorder="1" applyAlignment="1">
      <alignment horizontal="left" vertical="center" wrapText="1"/>
    </xf>
    <xf numFmtId="0" fontId="69" fillId="0" borderId="97" xfId="0" applyFont="1" applyBorder="1" applyAlignment="1">
      <alignment horizontal="center"/>
    </xf>
    <xf numFmtId="0" fontId="82" fillId="0" borderId="35" xfId="0" applyFont="1" applyBorder="1" applyAlignment="1">
      <alignment horizontal="center"/>
    </xf>
    <xf numFmtId="0" fontId="69" fillId="0" borderId="35" xfId="0" applyFont="1" applyBorder="1" applyAlignment="1">
      <alignment horizontal="center"/>
    </xf>
    <xf numFmtId="0" fontId="45" fillId="0" borderId="9" xfId="0" applyFont="1" applyBorder="1" applyAlignment="1">
      <alignment horizontal="center" vertical="center" wrapText="1"/>
    </xf>
    <xf numFmtId="0" fontId="45" fillId="0" borderId="10" xfId="0" applyFont="1" applyBorder="1" applyAlignment="1">
      <alignment horizontal="center" vertical="center" wrapText="1"/>
    </xf>
    <xf numFmtId="0" fontId="97" fillId="0" borderId="0" xfId="0" applyFont="1" applyBorder="1" applyAlignment="1">
      <alignment vertical="center"/>
    </xf>
    <xf numFmtId="0" fontId="47" fillId="0" borderId="0" xfId="0" applyFont="1" applyAlignment="1">
      <alignment vertical="center"/>
    </xf>
    <xf numFmtId="0" fontId="57" fillId="0" borderId="0" xfId="0" applyFont="1" applyBorder="1" applyAlignment="1">
      <alignment horizontal="left" vertical="center" wrapText="1"/>
    </xf>
    <xf numFmtId="165" fontId="93" fillId="0" borderId="12" xfId="0" applyNumberFormat="1" applyFont="1" applyBorder="1" applyAlignment="1">
      <alignment horizontal="right" vertical="center"/>
    </xf>
    <xf numFmtId="165" fontId="93" fillId="0" borderId="15" xfId="0" applyNumberFormat="1" applyFont="1" applyBorder="1" applyAlignment="1">
      <alignment horizontal="right" vertical="center"/>
    </xf>
    <xf numFmtId="165" fontId="45" fillId="0" borderId="7" xfId="0" applyNumberFormat="1" applyFont="1" applyBorder="1" applyAlignment="1">
      <alignment horizontal="right" vertical="center" wrapText="1"/>
    </xf>
    <xf numFmtId="165" fontId="45" fillId="0" borderId="12" xfId="0" applyNumberFormat="1" applyFont="1" applyBorder="1" applyAlignment="1">
      <alignment horizontal="right" vertical="center" wrapText="1"/>
    </xf>
    <xf numFmtId="165" fontId="45" fillId="0" borderId="14" xfId="0" applyNumberFormat="1" applyFont="1" applyBorder="1" applyAlignment="1">
      <alignment horizontal="right" vertical="center" wrapText="1"/>
    </xf>
    <xf numFmtId="165" fontId="45" fillId="0" borderId="15" xfId="0" applyNumberFormat="1" applyFont="1" applyBorder="1" applyAlignment="1">
      <alignment horizontal="right" vertical="center" wrapText="1"/>
    </xf>
    <xf numFmtId="0" fontId="57" fillId="0" borderId="0" xfId="0" applyFont="1" applyBorder="1" applyAlignment="1">
      <alignment vertical="center"/>
    </xf>
    <xf numFmtId="0" fontId="57" fillId="0" borderId="0" xfId="0" applyFont="1" applyBorder="1" applyAlignment="1">
      <alignment horizontal="center" vertical="center" wrapText="1"/>
    </xf>
    <xf numFmtId="0" fontId="116" fillId="0" borderId="7" xfId="0" applyFont="1" applyBorder="1" applyAlignment="1"/>
    <xf numFmtId="0" fontId="66" fillId="0" borderId="0" xfId="0" applyFont="1" applyBorder="1" applyAlignment="1">
      <alignment horizontal="center" vertical="center"/>
    </xf>
    <xf numFmtId="0" fontId="67" fillId="0" borderId="0" xfId="0" applyFont="1" applyBorder="1" applyAlignment="1">
      <alignment vertical="center"/>
    </xf>
    <xf numFmtId="0" fontId="67" fillId="0" borderId="0" xfId="0" applyFont="1" applyBorder="1" applyAlignment="1">
      <alignment horizontal="center" vertical="center" wrapText="1"/>
    </xf>
    <xf numFmtId="0" fontId="57" fillId="0" borderId="0" xfId="0" applyFont="1" applyBorder="1" applyAlignment="1">
      <alignment horizontal="justify" vertical="center" wrapText="1"/>
    </xf>
    <xf numFmtId="0" fontId="57" fillId="0" borderId="0" xfId="0" applyFont="1" applyBorder="1" applyAlignment="1">
      <alignment vertical="center" wrapText="1"/>
    </xf>
    <xf numFmtId="0" fontId="45" fillId="0" borderId="0" xfId="0" applyFont="1" applyBorder="1" applyAlignment="1">
      <alignment horizontal="left" vertical="center" wrapText="1"/>
    </xf>
    <xf numFmtId="0" fontId="57" fillId="0" borderId="0" xfId="0" applyFont="1" applyBorder="1" applyAlignment="1">
      <alignment wrapText="1"/>
    </xf>
    <xf numFmtId="0" fontId="45" fillId="0" borderId="0" xfId="0" applyFont="1" applyBorder="1"/>
    <xf numFmtId="0" fontId="67" fillId="0" borderId="0" xfId="0" applyFont="1" applyBorder="1" applyAlignment="1">
      <alignment horizontal="justify" vertical="center" wrapText="1"/>
    </xf>
    <xf numFmtId="0" fontId="69" fillId="0" borderId="0" xfId="0" applyFont="1" applyBorder="1"/>
    <xf numFmtId="0" fontId="71" fillId="0" borderId="0" xfId="0" applyFont="1" applyBorder="1" applyAlignment="1">
      <alignment horizontal="center" vertical="center"/>
    </xf>
    <xf numFmtId="0" fontId="78" fillId="0" borderId="0" xfId="0" applyFont="1" applyBorder="1"/>
    <xf numFmtId="0" fontId="44" fillId="0" borderId="0" xfId="0" applyFont="1" applyBorder="1" applyAlignment="1">
      <alignment vertical="center"/>
    </xf>
    <xf numFmtId="0" fontId="71" fillId="0" borderId="4" xfId="0" applyFont="1" applyBorder="1" applyAlignment="1">
      <alignment vertical="center"/>
    </xf>
    <xf numFmtId="0" fontId="71" fillId="0" borderId="0" xfId="0" applyFont="1" applyBorder="1" applyAlignment="1">
      <alignment vertical="center"/>
    </xf>
    <xf numFmtId="0" fontId="57" fillId="0" borderId="22" xfId="0" applyFont="1" applyBorder="1" applyAlignment="1">
      <alignment vertical="center"/>
    </xf>
    <xf numFmtId="0" fontId="57" fillId="0" borderId="0" xfId="0" applyFont="1" applyBorder="1" applyAlignment="1">
      <alignment vertical="center"/>
    </xf>
    <xf numFmtId="0" fontId="57" fillId="0" borderId="0" xfId="0" applyFont="1" applyBorder="1" applyAlignment="1">
      <alignment horizontal="center" vertical="center" wrapText="1"/>
    </xf>
    <xf numFmtId="0" fontId="57" fillId="0" borderId="0" xfId="0" applyFont="1" applyBorder="1" applyAlignment="1">
      <alignment horizontal="justify" vertical="center" wrapText="1"/>
    </xf>
    <xf numFmtId="0" fontId="45" fillId="0" borderId="0" xfId="0" applyFont="1" applyBorder="1" applyAlignment="1">
      <alignment horizontal="center" vertical="center"/>
    </xf>
    <xf numFmtId="0" fontId="66" fillId="0" borderId="10" xfId="5" applyFont="1" applyBorder="1" applyAlignment="1">
      <alignment horizontal="center" vertical="center"/>
    </xf>
    <xf numFmtId="165" fontId="72" fillId="0" borderId="35" xfId="29" applyNumberFormat="1" applyBorder="1" applyAlignment="1">
      <alignment horizontal="right" vertical="center"/>
    </xf>
    <xf numFmtId="165" fontId="72" fillId="0" borderId="53" xfId="29" applyNumberFormat="1" applyBorder="1" applyAlignment="1">
      <alignment horizontal="right" vertical="center"/>
    </xf>
    <xf numFmtId="167" fontId="72" fillId="0" borderId="53" xfId="29" applyNumberFormat="1" applyBorder="1" applyAlignment="1">
      <alignment horizontal="right" vertical="center"/>
    </xf>
    <xf numFmtId="165" fontId="72" fillId="0" borderId="38" xfId="29" applyNumberFormat="1" applyBorder="1" applyAlignment="1">
      <alignment horizontal="right" vertical="center"/>
    </xf>
    <xf numFmtId="165" fontId="72" fillId="0" borderId="54" xfId="29" applyNumberFormat="1" applyBorder="1" applyAlignment="1">
      <alignment horizontal="right" vertical="center"/>
    </xf>
    <xf numFmtId="0" fontId="92" fillId="0" borderId="9" xfId="25" applyFont="1" applyBorder="1" applyAlignment="1">
      <alignment horizontal="center" vertical="center"/>
    </xf>
    <xf numFmtId="0" fontId="92" fillId="0" borderId="10" xfId="25" applyFont="1" applyBorder="1" applyAlignment="1">
      <alignment horizontal="center" vertical="center"/>
    </xf>
    <xf numFmtId="0" fontId="97" fillId="0" borderId="9" xfId="25" applyFont="1" applyBorder="1" applyAlignment="1">
      <alignment horizontal="center"/>
    </xf>
    <xf numFmtId="0" fontId="97" fillId="0" borderId="10" xfId="25" applyNumberFormat="1" applyFont="1" applyBorder="1" applyAlignment="1">
      <alignment horizontal="center"/>
    </xf>
    <xf numFmtId="2" fontId="45" fillId="0" borderId="7" xfId="0" applyNumberFormat="1" applyFont="1" applyBorder="1" applyAlignment="1">
      <alignment horizontal="center" vertical="center" wrapText="1"/>
    </xf>
    <xf numFmtId="2" fontId="45" fillId="0" borderId="12" xfId="0" applyNumberFormat="1" applyFont="1" applyBorder="1" applyAlignment="1">
      <alignment horizontal="center" vertical="center" wrapText="1"/>
    </xf>
    <xf numFmtId="165" fontId="91" fillId="0" borderId="16" xfId="42" applyNumberFormat="1" applyFont="1" applyFill="1" applyBorder="1" applyAlignment="1">
      <alignment horizontal="right" vertical="center"/>
    </xf>
    <xf numFmtId="165" fontId="91" fillId="0" borderId="16" xfId="42" applyNumberFormat="1" applyFont="1" applyBorder="1" applyAlignment="1">
      <alignment horizontal="right" vertical="center"/>
    </xf>
    <xf numFmtId="165" fontId="91" fillId="0" borderId="72" xfId="42" applyNumberFormat="1" applyFont="1" applyBorder="1" applyAlignment="1">
      <alignment horizontal="right" vertical="center"/>
    </xf>
    <xf numFmtId="165" fontId="91" fillId="0" borderId="76" xfId="42" applyNumberFormat="1" applyFont="1" applyBorder="1" applyAlignment="1">
      <alignment horizontal="right" vertical="center"/>
    </xf>
    <xf numFmtId="165" fontId="91" fillId="0" borderId="74" xfId="42" applyNumberFormat="1" applyFont="1" applyBorder="1" applyAlignment="1">
      <alignment horizontal="right" vertical="center"/>
    </xf>
    <xf numFmtId="165" fontId="45" fillId="0" borderId="14" xfId="5" applyNumberFormat="1" applyFont="1" applyBorder="1" applyAlignment="1">
      <alignment horizontal="right" vertical="top" wrapText="1"/>
    </xf>
    <xf numFmtId="165" fontId="45" fillId="0" borderId="15" xfId="5" applyNumberFormat="1" applyFont="1" applyBorder="1" applyAlignment="1">
      <alignment horizontal="right" vertical="top" wrapText="1"/>
    </xf>
    <xf numFmtId="0" fontId="45" fillId="0" borderId="9" xfId="5" applyFont="1" applyBorder="1" applyAlignment="1">
      <alignment horizontal="center" vertical="top" wrapText="1"/>
    </xf>
    <xf numFmtId="0" fontId="45" fillId="0" borderId="10" xfId="5" applyFont="1" applyBorder="1" applyAlignment="1">
      <alignment horizontal="center" vertical="top" wrapText="1"/>
    </xf>
    <xf numFmtId="164" fontId="45" fillId="0" borderId="7" xfId="0" applyNumberFormat="1" applyFont="1" applyBorder="1" applyAlignment="1">
      <alignment horizontal="right" vertical="center"/>
    </xf>
    <xf numFmtId="164" fontId="45" fillId="0" borderId="14" xfId="0" applyNumberFormat="1" applyFont="1" applyBorder="1" applyAlignment="1">
      <alignment horizontal="right" vertical="center"/>
    </xf>
    <xf numFmtId="166" fontId="112" fillId="0" borderId="7" xfId="0" applyNumberFormat="1" applyFont="1" applyBorder="1" applyAlignment="1">
      <alignment horizontal="right"/>
    </xf>
    <xf numFmtId="166" fontId="112" fillId="0" borderId="27" xfId="0" applyNumberFormat="1" applyFont="1" applyBorder="1" applyAlignment="1">
      <alignment horizontal="right"/>
    </xf>
    <xf numFmtId="166" fontId="112" fillId="0" borderId="29" xfId="0" applyNumberFormat="1" applyFont="1" applyBorder="1" applyAlignment="1">
      <alignment horizontal="right"/>
    </xf>
    <xf numFmtId="166" fontId="112" fillId="0" borderId="30" xfId="0" applyNumberFormat="1" applyFont="1" applyBorder="1" applyAlignment="1">
      <alignment horizontal="right"/>
    </xf>
    <xf numFmtId="168" fontId="112" fillId="0" borderId="7" xfId="0" applyNumberFormat="1" applyFont="1" applyBorder="1" applyAlignment="1">
      <alignment horizontal="center"/>
    </xf>
    <xf numFmtId="168" fontId="112" fillId="0" borderId="27" xfId="0" applyNumberFormat="1" applyFont="1" applyBorder="1" applyAlignment="1">
      <alignment horizontal="center"/>
    </xf>
    <xf numFmtId="165" fontId="100" fillId="0" borderId="0" xfId="0" applyNumberFormat="1" applyFont="1" applyFill="1" applyBorder="1" applyAlignment="1">
      <alignment horizontal="right" vertical="center"/>
    </xf>
    <xf numFmtId="165" fontId="100" fillId="0" borderId="83" xfId="0" applyNumberFormat="1" applyFont="1" applyFill="1" applyBorder="1" applyAlignment="1">
      <alignment horizontal="right" vertical="center"/>
    </xf>
    <xf numFmtId="165" fontId="100" fillId="0" borderId="62" xfId="0" applyNumberFormat="1" applyFont="1" applyFill="1" applyBorder="1" applyAlignment="1">
      <alignment horizontal="right" vertical="center"/>
    </xf>
    <xf numFmtId="165" fontId="100" fillId="0" borderId="84" xfId="0" applyNumberFormat="1" applyFont="1" applyFill="1" applyBorder="1" applyAlignment="1">
      <alignment horizontal="right" vertical="center"/>
    </xf>
    <xf numFmtId="164" fontId="45" fillId="0" borderId="84" xfId="0" applyNumberFormat="1" applyFont="1" applyBorder="1" applyAlignment="1">
      <alignment horizontal="right" vertical="center"/>
    </xf>
    <xf numFmtId="164" fontId="100" fillId="0" borderId="62" xfId="0" applyNumberFormat="1" applyFont="1" applyFill="1" applyBorder="1" applyAlignment="1">
      <alignment horizontal="right" vertical="center"/>
    </xf>
    <xf numFmtId="164" fontId="100" fillId="0" borderId="84" xfId="0" applyNumberFormat="1" applyFont="1" applyFill="1" applyBorder="1" applyAlignment="1">
      <alignment horizontal="right" vertical="center"/>
    </xf>
    <xf numFmtId="165" fontId="100" fillId="0" borderId="81" xfId="0" applyNumberFormat="1" applyFont="1" applyFill="1" applyBorder="1" applyAlignment="1">
      <alignment horizontal="right" vertical="center"/>
    </xf>
    <xf numFmtId="165" fontId="100" fillId="0" borderId="85" xfId="0" applyNumberFormat="1" applyFont="1" applyFill="1" applyBorder="1" applyAlignment="1">
      <alignment horizontal="right" vertical="center"/>
    </xf>
    <xf numFmtId="164" fontId="45" fillId="0" borderId="85" xfId="0" applyNumberFormat="1" applyFont="1" applyBorder="1" applyAlignment="1">
      <alignment horizontal="right" vertical="center"/>
    </xf>
    <xf numFmtId="0" fontId="83" fillId="0" borderId="7" xfId="0" applyFont="1" applyBorder="1" applyAlignment="1">
      <alignment horizontal="right" vertical="center" wrapText="1"/>
    </xf>
    <xf numFmtId="164" fontId="83" fillId="0" borderId="48" xfId="0" applyNumberFormat="1" applyFont="1" applyBorder="1" applyAlignment="1">
      <alignment horizontal="right" vertical="top" wrapText="1"/>
    </xf>
    <xf numFmtId="0" fontId="83" fillId="0" borderId="14" xfId="0" applyFont="1" applyBorder="1" applyAlignment="1">
      <alignment horizontal="right" vertical="center" wrapText="1"/>
    </xf>
    <xf numFmtId="164" fontId="83" fillId="0" borderId="49" xfId="0" applyNumberFormat="1" applyFont="1" applyBorder="1" applyAlignment="1">
      <alignment horizontal="right" vertical="top" wrapText="1"/>
    </xf>
    <xf numFmtId="0" fontId="90" fillId="0" borderId="7" xfId="0" applyFont="1" applyBorder="1" applyAlignment="1">
      <alignment horizontal="right" vertical="center" wrapText="1"/>
    </xf>
    <xf numFmtId="164" fontId="90" fillId="0" borderId="48" xfId="0" applyNumberFormat="1" applyFont="1" applyBorder="1" applyAlignment="1">
      <alignment horizontal="right" vertical="center" wrapText="1"/>
    </xf>
    <xf numFmtId="0" fontId="90" fillId="0" borderId="14" xfId="0" applyFont="1" applyBorder="1" applyAlignment="1">
      <alignment horizontal="right" vertical="center" wrapText="1"/>
    </xf>
    <xf numFmtId="164" fontId="90" fillId="0" borderId="49" xfId="0" applyNumberFormat="1" applyFont="1" applyBorder="1" applyAlignment="1">
      <alignment horizontal="right" vertical="center" wrapText="1"/>
    </xf>
    <xf numFmtId="0" fontId="46" fillId="0" borderId="86" xfId="0" applyFont="1" applyBorder="1" applyAlignment="1">
      <alignment horizontal="right" vertical="center"/>
    </xf>
    <xf numFmtId="0" fontId="46" fillId="0" borderId="86" xfId="0" applyFont="1" applyBorder="1" applyAlignment="1">
      <alignment horizontal="right" vertical="center" wrapText="1"/>
    </xf>
    <xf numFmtId="0" fontId="117" fillId="0" borderId="4" xfId="5" applyFont="1" applyBorder="1" applyAlignment="1">
      <alignment horizontal="left" wrapText="1"/>
    </xf>
    <xf numFmtId="0" fontId="19" fillId="0" borderId="34" xfId="29" applyFont="1" applyBorder="1" applyAlignment="1">
      <alignment horizontal="left" vertical="center" wrapText="1"/>
    </xf>
    <xf numFmtId="0" fontId="19" fillId="0" borderId="37" xfId="29" applyFont="1" applyBorder="1" applyAlignment="1">
      <alignment horizontal="left" vertical="center" wrapText="1"/>
    </xf>
    <xf numFmtId="0" fontId="91" fillId="0" borderId="11" xfId="26" applyFont="1" applyBorder="1" applyAlignment="1">
      <alignment horizontal="left"/>
    </xf>
    <xf numFmtId="0" fontId="91" fillId="0" borderId="13" xfId="26" applyFont="1" applyBorder="1" applyAlignment="1">
      <alignment horizontal="left"/>
    </xf>
    <xf numFmtId="0" fontId="45" fillId="0" borderId="11" xfId="5" applyFont="1" applyBorder="1" applyAlignment="1">
      <alignment horizontal="left" vertical="center"/>
    </xf>
    <xf numFmtId="0" fontId="45" fillId="0" borderId="13" xfId="5" applyFont="1" applyBorder="1" applyAlignment="1">
      <alignment horizontal="left" vertical="center"/>
    </xf>
    <xf numFmtId="0" fontId="45" fillId="0" borderId="11" xfId="0" applyFont="1" applyBorder="1" applyAlignment="1">
      <alignment horizontal="left" vertical="center"/>
    </xf>
    <xf numFmtId="0" fontId="45" fillId="0" borderId="13" xfId="0" applyFont="1" applyBorder="1" applyAlignment="1">
      <alignment horizontal="left" vertical="center"/>
    </xf>
    <xf numFmtId="0" fontId="62" fillId="0" borderId="0" xfId="0" applyFont="1" applyBorder="1" applyAlignment="1">
      <alignment vertical="center"/>
    </xf>
    <xf numFmtId="0" fontId="57" fillId="0" borderId="68" xfId="0" applyFont="1" applyBorder="1" applyAlignment="1">
      <alignment horizontal="center" vertical="center" wrapText="1"/>
    </xf>
    <xf numFmtId="0" fontId="57" fillId="0" borderId="47" xfId="0" applyFont="1" applyBorder="1" applyAlignment="1">
      <alignment horizontal="center" vertical="center" wrapText="1"/>
    </xf>
    <xf numFmtId="0" fontId="68" fillId="0" borderId="0" xfId="0" applyFont="1" applyBorder="1" applyAlignment="1">
      <alignment horizontal="center" vertical="center"/>
    </xf>
    <xf numFmtId="0" fontId="68" fillId="0" borderId="0" xfId="0" applyFont="1" applyBorder="1" applyAlignment="1">
      <alignment horizontal="center" vertical="center" wrapText="1"/>
    </xf>
    <xf numFmtId="0" fontId="57" fillId="0" borderId="20" xfId="0" applyFont="1" applyBorder="1" applyAlignment="1">
      <alignment horizontal="center" vertical="center" wrapText="1"/>
    </xf>
    <xf numFmtId="0" fontId="57" fillId="0" borderId="47" xfId="0" applyFont="1" applyBorder="1" applyAlignment="1">
      <alignment vertical="center"/>
    </xf>
    <xf numFmtId="0" fontId="19" fillId="0" borderId="0" xfId="4" applyBorder="1"/>
    <xf numFmtId="0" fontId="57" fillId="0" borderId="86" xfId="0" applyFont="1" applyBorder="1" applyAlignment="1">
      <alignment vertical="center"/>
    </xf>
    <xf numFmtId="0" fontId="57" fillId="0" borderId="86" xfId="0" applyFont="1" applyBorder="1" applyAlignment="1">
      <alignment horizontal="center" vertical="center" wrapText="1"/>
    </xf>
    <xf numFmtId="0" fontId="0" fillId="0" borderId="86" xfId="0" applyBorder="1"/>
    <xf numFmtId="0" fontId="57" fillId="0" borderId="86" xfId="0" applyFont="1" applyBorder="1" applyAlignment="1">
      <alignment horizontal="left" vertical="center" wrapText="1"/>
    </xf>
    <xf numFmtId="0" fontId="18" fillId="0" borderId="0" xfId="0" applyFont="1" applyBorder="1"/>
    <xf numFmtId="0" fontId="53" fillId="0" borderId="0" xfId="0" applyFont="1" applyBorder="1" applyAlignment="1">
      <alignment horizontal="center" vertical="center"/>
    </xf>
    <xf numFmtId="0" fontId="53" fillId="0" borderId="0" xfId="0" applyFont="1" applyBorder="1" applyAlignment="1">
      <alignment horizontal="center" vertical="center" wrapText="1"/>
    </xf>
    <xf numFmtId="0" fontId="63" fillId="0" borderId="0" xfId="0" applyFont="1" applyBorder="1" applyAlignment="1">
      <alignment horizontal="justify" vertical="center"/>
    </xf>
    <xf numFmtId="0" fontId="57" fillId="0" borderId="6" xfId="0" applyFont="1" applyBorder="1" applyAlignment="1">
      <alignment horizontal="center" vertical="center" wrapText="1"/>
    </xf>
    <xf numFmtId="0" fontId="0" fillId="0" borderId="99" xfId="0" applyBorder="1"/>
    <xf numFmtId="0" fontId="53" fillId="0" borderId="0" xfId="0" applyFont="1" applyBorder="1" applyAlignment="1">
      <alignment vertical="center" wrapText="1"/>
    </xf>
    <xf numFmtId="0" fontId="57" fillId="0" borderId="101" xfId="0" applyFont="1" applyBorder="1" applyAlignment="1">
      <alignment vertical="center"/>
    </xf>
    <xf numFmtId="0" fontId="53" fillId="0" borderId="101" xfId="0" applyFont="1" applyBorder="1" applyAlignment="1">
      <alignment vertical="center" wrapText="1"/>
    </xf>
    <xf numFmtId="0" fontId="66" fillId="0" borderId="99" xfId="0" applyFont="1" applyBorder="1"/>
    <xf numFmtId="0" fontId="57" fillId="0" borderId="102" xfId="0" applyFont="1" applyBorder="1" applyAlignment="1">
      <alignment horizontal="center" vertical="center" wrapText="1"/>
    </xf>
    <xf numFmtId="0" fontId="43" fillId="0" borderId="102" xfId="0" applyFont="1" applyBorder="1" applyAlignment="1">
      <alignment horizontal="center" vertical="center" wrapText="1"/>
    </xf>
    <xf numFmtId="0" fontId="57" fillId="0" borderId="100" xfId="0" applyFont="1" applyBorder="1" applyAlignment="1">
      <alignment horizontal="center" vertical="center" wrapText="1"/>
    </xf>
    <xf numFmtId="0" fontId="41" fillId="0" borderId="0" xfId="0" applyFont="1" applyBorder="1" applyAlignment="1">
      <alignment horizontal="center" vertical="center" wrapText="1"/>
    </xf>
    <xf numFmtId="0" fontId="45" fillId="0" borderId="20" xfId="0" applyFont="1" applyBorder="1" applyAlignment="1">
      <alignment horizontal="center" vertical="center"/>
    </xf>
    <xf numFmtId="164" fontId="98" fillId="0" borderId="6" xfId="0" applyNumberFormat="1" applyFont="1" applyBorder="1" applyAlignment="1">
      <alignment horizontal="right" vertical="center"/>
    </xf>
    <xf numFmtId="164" fontId="98" fillId="0" borderId="0" xfId="0" applyNumberFormat="1" applyFont="1" applyBorder="1" applyAlignment="1">
      <alignment horizontal="right" vertical="center"/>
    </xf>
    <xf numFmtId="164" fontId="99" fillId="0" borderId="78" xfId="0" applyNumberFormat="1" applyFont="1" applyBorder="1" applyAlignment="1">
      <alignment horizontal="right" vertical="center" wrapText="1"/>
    </xf>
    <xf numFmtId="0" fontId="100" fillId="0" borderId="87" xfId="0" applyFont="1" applyFill="1" applyBorder="1" applyAlignment="1">
      <alignment horizontal="left" vertical="center" wrapText="1"/>
    </xf>
    <xf numFmtId="165" fontId="100" fillId="0" borderId="87" xfId="0" applyNumberFormat="1" applyFont="1" applyFill="1" applyBorder="1" applyAlignment="1">
      <alignment horizontal="right" vertical="center"/>
    </xf>
    <xf numFmtId="0" fontId="24" fillId="0" borderId="0" xfId="15" applyFont="1" applyAlignment="1" applyProtection="1">
      <alignment horizontal="left"/>
    </xf>
    <xf numFmtId="0" fontId="24" fillId="0" borderId="0" xfId="2" applyFont="1" applyAlignment="1" applyProtection="1">
      <alignment horizontal="left"/>
    </xf>
    <xf numFmtId="0" fontId="91" fillId="0" borderId="18" xfId="0" applyFont="1" applyBorder="1" applyAlignment="1">
      <alignment horizontal="justify" vertical="center"/>
    </xf>
    <xf numFmtId="0" fontId="73" fillId="0" borderId="17" xfId="0" applyFont="1" applyBorder="1" applyAlignment="1">
      <alignment horizontal="justify" vertical="center"/>
    </xf>
    <xf numFmtId="0" fontId="82" fillId="0" borderId="98" xfId="0" applyFont="1" applyBorder="1" applyAlignment="1"/>
    <xf numFmtId="0" fontId="57" fillId="0" borderId="21" xfId="0" applyFont="1" applyBorder="1" applyAlignment="1">
      <alignment horizontal="center" vertical="center"/>
    </xf>
    <xf numFmtId="0" fontId="57" fillId="0" borderId="44" xfId="0" applyFont="1" applyBorder="1" applyAlignment="1">
      <alignment horizontal="center" vertical="center"/>
    </xf>
    <xf numFmtId="0" fontId="57" fillId="0" borderId="39" xfId="0" applyFont="1" applyBorder="1" applyAlignment="1">
      <alignment horizontal="center" vertical="center"/>
    </xf>
    <xf numFmtId="0" fontId="57" fillId="0" borderId="9" xfId="0" applyFont="1" applyBorder="1" applyAlignment="1">
      <alignment horizontal="center" vertical="center" wrapText="1"/>
    </xf>
    <xf numFmtId="0" fontId="57" fillId="0" borderId="6" xfId="0" applyFont="1" applyBorder="1" applyAlignment="1">
      <alignment vertical="center"/>
    </xf>
    <xf numFmtId="0" fontId="91" fillId="0" borderId="5" xfId="0" applyFont="1" applyBorder="1" applyAlignment="1">
      <alignment horizontal="justify" vertical="center"/>
    </xf>
    <xf numFmtId="0" fontId="66" fillId="0" borderId="5" xfId="0" applyFont="1" applyBorder="1" applyAlignment="1"/>
    <xf numFmtId="0" fontId="57" fillId="0" borderId="6" xfId="0" applyFont="1" applyBorder="1" applyAlignment="1">
      <alignment vertical="center" wrapText="1"/>
    </xf>
    <xf numFmtId="0" fontId="57" fillId="0" borderId="68" xfId="0" applyFont="1" applyBorder="1" applyAlignment="1">
      <alignment vertical="center" wrapText="1"/>
    </xf>
    <xf numFmtId="0" fontId="47" fillId="0" borderId="4" xfId="0" applyFont="1" applyBorder="1" applyAlignment="1">
      <alignment vertical="center" wrapText="1"/>
    </xf>
    <xf numFmtId="0" fontId="57" fillId="0" borderId="42" xfId="0" applyFont="1" applyBorder="1" applyAlignment="1">
      <alignment horizontal="center" vertical="center"/>
    </xf>
    <xf numFmtId="0" fontId="57" fillId="0" borderId="45" xfId="0" applyFont="1" applyBorder="1" applyAlignment="1">
      <alignment horizontal="center" vertical="center"/>
    </xf>
    <xf numFmtId="0" fontId="57" fillId="0" borderId="43" xfId="0" applyFont="1" applyBorder="1" applyAlignment="1">
      <alignment horizontal="center" vertical="center"/>
    </xf>
    <xf numFmtId="0" fontId="57" fillId="0" borderId="22" xfId="0" applyFont="1" applyBorder="1" applyAlignment="1">
      <alignment vertical="center"/>
    </xf>
    <xf numFmtId="0" fontId="57" fillId="0" borderId="48"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59" xfId="0" applyFont="1" applyBorder="1" applyAlignment="1">
      <alignment horizontal="center" vertical="center" wrapText="1"/>
    </xf>
    <xf numFmtId="0" fontId="57" fillId="0" borderId="6" xfId="0" applyFont="1" applyBorder="1" applyAlignment="1">
      <alignment horizontal="left" vertical="center" wrapText="1"/>
    </xf>
    <xf numFmtId="0" fontId="57" fillId="0" borderId="40" xfId="0" applyFont="1" applyBorder="1" applyAlignment="1">
      <alignment horizontal="left" vertical="center" wrapText="1"/>
    </xf>
    <xf numFmtId="0" fontId="45" fillId="0" borderId="9" xfId="0" applyNumberFormat="1" applyFont="1" applyBorder="1" applyAlignment="1">
      <alignment horizontal="center" vertical="center" wrapText="1"/>
    </xf>
    <xf numFmtId="0" fontId="45" fillId="0" borderId="10" xfId="0" applyNumberFormat="1" applyFont="1" applyBorder="1" applyAlignment="1">
      <alignment horizontal="center" vertical="center" wrapText="1"/>
    </xf>
    <xf numFmtId="0" fontId="45" fillId="0" borderId="5" xfId="0" applyFont="1" applyBorder="1" applyAlignment="1">
      <alignment horizontal="left" vertical="top" wrapText="1"/>
    </xf>
    <xf numFmtId="0" fontId="45" fillId="0" borderId="0" xfId="0" applyFont="1" applyBorder="1" applyAlignment="1">
      <alignment horizontal="left" vertical="top" wrapText="1"/>
    </xf>
    <xf numFmtId="0" fontId="66" fillId="0" borderId="88" xfId="42" applyFont="1" applyBorder="1" applyAlignment="1">
      <alignment horizontal="center"/>
    </xf>
    <xf numFmtId="0" fontId="66" fillId="0" borderId="87" xfId="42" applyFont="1" applyBorder="1" applyAlignment="1">
      <alignment horizontal="center"/>
    </xf>
    <xf numFmtId="0" fontId="66" fillId="0" borderId="89" xfId="42" applyFont="1" applyBorder="1" applyAlignment="1">
      <alignment horizontal="center"/>
    </xf>
    <xf numFmtId="164" fontId="91" fillId="0" borderId="91" xfId="42" applyNumberFormat="1" applyFont="1" applyFill="1" applyBorder="1" applyAlignment="1">
      <alignment horizontal="left"/>
    </xf>
    <xf numFmtId="164" fontId="91" fillId="0" borderId="62" xfId="42" applyNumberFormat="1" applyFont="1" applyFill="1" applyBorder="1" applyAlignment="1">
      <alignment horizontal="left"/>
    </xf>
    <xf numFmtId="164" fontId="91" fillId="0" borderId="92" xfId="42" applyNumberFormat="1" applyFont="1" applyFill="1" applyBorder="1" applyAlignment="1">
      <alignment horizontal="left"/>
    </xf>
    <xf numFmtId="0" fontId="91" fillId="0" borderId="93" xfId="27" applyFont="1" applyFill="1" applyBorder="1" applyAlignment="1">
      <alignment horizontal="left"/>
    </xf>
    <xf numFmtId="0" fontId="91" fillId="0" borderId="81" xfId="27" applyFont="1" applyFill="1" applyBorder="1" applyAlignment="1">
      <alignment horizontal="left"/>
    </xf>
    <xf numFmtId="0" fontId="91" fillId="0" borderId="94" xfId="27" applyFont="1" applyFill="1" applyBorder="1" applyAlignment="1">
      <alignment horizontal="left"/>
    </xf>
    <xf numFmtId="0" fontId="115" fillId="0" borderId="17" xfId="0" applyFont="1" applyBorder="1" applyAlignment="1">
      <alignment horizontal="justify" vertical="center"/>
    </xf>
    <xf numFmtId="0" fontId="110" fillId="0" borderId="17" xfId="0" applyFont="1" applyBorder="1" applyAlignment="1">
      <alignment horizontal="justify" vertical="center"/>
    </xf>
    <xf numFmtId="0" fontId="0" fillId="0" borderId="17" xfId="0" applyBorder="1" applyAlignment="1"/>
    <xf numFmtId="165" fontId="46" fillId="0" borderId="6" xfId="0" applyNumberFormat="1" applyFont="1" applyBorder="1" applyAlignment="1">
      <alignment horizontal="right" vertical="center"/>
    </xf>
    <xf numFmtId="165" fontId="46" fillId="0" borderId="40" xfId="0" applyNumberFormat="1" applyFont="1" applyBorder="1" applyAlignment="1">
      <alignment horizontal="right" vertical="center"/>
    </xf>
    <xf numFmtId="0" fontId="47" fillId="0" borderId="4" xfId="0" applyFont="1" applyBorder="1" applyAlignment="1">
      <alignment vertical="center"/>
    </xf>
    <xf numFmtId="0" fontId="91" fillId="0" borderId="5" xfId="0" applyFont="1" applyBorder="1" applyAlignment="1">
      <alignment horizontal="left" vertical="center"/>
    </xf>
    <xf numFmtId="0" fontId="66" fillId="0" borderId="5" xfId="0" applyFont="1" applyBorder="1" applyAlignment="1">
      <alignment horizontal="left" vertical="center"/>
    </xf>
    <xf numFmtId="0" fontId="66" fillId="0" borderId="5" xfId="0" applyFont="1" applyBorder="1" applyAlignment="1">
      <alignment horizontal="left"/>
    </xf>
    <xf numFmtId="0" fontId="46" fillId="0" borderId="47" xfId="0" applyFont="1" applyBorder="1" applyAlignment="1">
      <alignment horizontal="center" vertical="center"/>
    </xf>
    <xf numFmtId="0" fontId="46" fillId="0" borderId="0" xfId="0" applyFont="1" applyBorder="1" applyAlignment="1">
      <alignment horizontal="center" vertical="center"/>
    </xf>
    <xf numFmtId="0" fontId="46" fillId="0" borderId="20" xfId="0" applyFont="1" applyBorder="1" applyAlignment="1">
      <alignment horizontal="center" vertical="center"/>
    </xf>
    <xf numFmtId="0" fontId="46" fillId="0" borderId="51" xfId="0" applyFont="1" applyBorder="1" applyAlignment="1">
      <alignment horizontal="center" vertical="center"/>
    </xf>
    <xf numFmtId="0" fontId="46" fillId="0" borderId="46" xfId="0" applyFont="1" applyBorder="1" applyAlignment="1">
      <alignment horizontal="center" vertical="center"/>
    </xf>
    <xf numFmtId="0" fontId="46" fillId="0" borderId="52" xfId="0" applyFont="1" applyBorder="1" applyAlignment="1">
      <alignment horizontal="center" vertical="center"/>
    </xf>
    <xf numFmtId="0" fontId="46" fillId="0" borderId="66" xfId="0" applyFont="1" applyBorder="1" applyAlignment="1">
      <alignment horizontal="center" vertical="center"/>
    </xf>
    <xf numFmtId="0" fontId="46" fillId="0" borderId="68" xfId="0" applyFont="1" applyBorder="1" applyAlignment="1">
      <alignment horizontal="center" vertical="center"/>
    </xf>
    <xf numFmtId="0" fontId="46" fillId="0" borderId="77" xfId="0" applyFont="1" applyBorder="1" applyAlignment="1">
      <alignment horizontal="center" vertical="center"/>
    </xf>
    <xf numFmtId="0" fontId="46" fillId="0" borderId="67" xfId="0" applyFont="1" applyBorder="1" applyAlignment="1">
      <alignment horizontal="center" vertical="center"/>
    </xf>
    <xf numFmtId="0" fontId="46" fillId="0" borderId="39" xfId="0" applyFont="1" applyBorder="1" applyAlignment="1">
      <alignment horizontal="center" vertical="center"/>
    </xf>
    <xf numFmtId="165" fontId="46" fillId="0" borderId="22" xfId="0" applyNumberFormat="1" applyFont="1" applyBorder="1" applyAlignment="1">
      <alignment horizontal="right" vertical="center"/>
    </xf>
    <xf numFmtId="0" fontId="107" fillId="0" borderId="4" xfId="0" applyFont="1" applyBorder="1" applyAlignment="1">
      <alignment horizontal="left" vertical="top" wrapText="1"/>
    </xf>
    <xf numFmtId="0" fontId="45" fillId="0" borderId="96" xfId="0" applyFont="1" applyBorder="1" applyAlignment="1">
      <alignment horizontal="left" vertical="center"/>
    </xf>
    <xf numFmtId="0" fontId="45" fillId="0" borderId="40" xfId="0" applyFont="1" applyBorder="1" applyAlignment="1">
      <alignment horizontal="left" vertical="center"/>
    </xf>
    <xf numFmtId="0" fontId="45" fillId="0" borderId="61" xfId="0" applyFont="1" applyBorder="1" applyAlignment="1">
      <alignment horizontal="left" vertical="center"/>
    </xf>
    <xf numFmtId="0" fontId="45" fillId="0" borderId="95" xfId="0" applyFont="1" applyBorder="1" applyAlignment="1">
      <alignment horizontal="left" vertical="center" wrapText="1"/>
    </xf>
    <xf numFmtId="0" fontId="45" fillId="0" borderId="6" xfId="0" applyFont="1" applyBorder="1" applyAlignment="1">
      <alignment horizontal="left" vertical="center" wrapText="1"/>
    </xf>
    <xf numFmtId="0" fontId="45" fillId="0" borderId="59" xfId="0" applyFont="1" applyBorder="1" applyAlignment="1">
      <alignment horizontal="left" vertical="center" wrapText="1"/>
    </xf>
    <xf numFmtId="0" fontId="45" fillId="0" borderId="90" xfId="0" applyFont="1" applyBorder="1" applyAlignment="1">
      <alignment horizontal="center"/>
    </xf>
    <xf numFmtId="0" fontId="45" fillId="0" borderId="22" xfId="0" applyFont="1" applyBorder="1" applyAlignment="1">
      <alignment horizontal="center"/>
    </xf>
    <xf numFmtId="0" fontId="45" fillId="0" borderId="95" xfId="0" applyFont="1" applyBorder="1" applyAlignment="1">
      <alignment horizontal="left" vertical="top" wrapText="1"/>
    </xf>
    <xf numFmtId="0" fontId="45" fillId="0" borderId="6" xfId="0" applyFont="1" applyBorder="1" applyAlignment="1">
      <alignment horizontal="left" vertical="top" wrapText="1"/>
    </xf>
    <xf numFmtId="0" fontId="45" fillId="0" borderId="59" xfId="0" applyFont="1" applyBorder="1" applyAlignment="1">
      <alignment horizontal="left" vertical="top" wrapText="1"/>
    </xf>
    <xf numFmtId="0" fontId="45" fillId="0" borderId="95" xfId="0" applyFont="1" applyBorder="1" applyAlignment="1">
      <alignment horizontal="left" vertical="center"/>
    </xf>
    <xf numFmtId="0" fontId="45" fillId="0" borderId="6" xfId="0" applyFont="1" applyBorder="1" applyAlignment="1">
      <alignment horizontal="left" vertical="center"/>
    </xf>
    <xf numFmtId="0" fontId="45" fillId="0" borderId="59" xfId="0" applyFont="1" applyBorder="1" applyAlignment="1">
      <alignment horizontal="left" vertical="center"/>
    </xf>
    <xf numFmtId="0" fontId="65" fillId="0" borderId="0" xfId="2" applyFont="1" applyAlignment="1" applyProtection="1">
      <alignment horizontal="left"/>
    </xf>
    <xf numFmtId="0" fontId="109" fillId="0" borderId="4" xfId="0" applyFont="1" applyBorder="1" applyAlignment="1">
      <alignment vertical="center"/>
    </xf>
    <xf numFmtId="0" fontId="110" fillId="0" borderId="4" xfId="0" applyFont="1" applyBorder="1" applyAlignment="1"/>
    <xf numFmtId="0" fontId="112" fillId="0" borderId="23" xfId="0" applyFont="1" applyBorder="1" applyAlignment="1">
      <alignment horizontal="center"/>
    </xf>
    <xf numFmtId="0" fontId="112" fillId="0" borderId="24" xfId="0" applyFont="1" applyBorder="1" applyAlignment="1">
      <alignment horizontal="center"/>
    </xf>
    <xf numFmtId="0" fontId="112" fillId="0" borderId="25" xfId="0" applyFont="1" applyBorder="1" applyAlignment="1">
      <alignment horizontal="center"/>
    </xf>
    <xf numFmtId="0" fontId="47" fillId="0" borderId="4" xfId="0" applyFont="1" applyBorder="1" applyAlignment="1">
      <alignment horizontal="left" vertical="center"/>
    </xf>
    <xf numFmtId="0" fontId="57" fillId="0" borderId="47" xfId="0" applyFont="1" applyBorder="1" applyAlignment="1">
      <alignment horizontal="center" vertical="center" wrapText="1"/>
    </xf>
    <xf numFmtId="0" fontId="57" fillId="0" borderId="0" xfId="0" applyFont="1" applyBorder="1" applyAlignment="1">
      <alignment vertical="center"/>
    </xf>
    <xf numFmtId="0" fontId="66" fillId="0" borderId="0" xfId="0" applyFont="1" applyBorder="1" applyAlignment="1">
      <alignment horizontal="left" vertical="center" wrapText="1"/>
    </xf>
    <xf numFmtId="0" fontId="57" fillId="0" borderId="68" xfId="0" applyFont="1" applyBorder="1" applyAlignment="1">
      <alignment vertical="top" wrapText="1"/>
    </xf>
    <xf numFmtId="0" fontId="57" fillId="0" borderId="0" xfId="0" applyFont="1" applyBorder="1" applyAlignment="1">
      <alignment vertical="top" wrapText="1"/>
    </xf>
    <xf numFmtId="0" fontId="57" fillId="0" borderId="0" xfId="0" applyFont="1" applyBorder="1" applyAlignment="1">
      <alignment horizontal="center" vertical="center" wrapText="1"/>
    </xf>
    <xf numFmtId="0" fontId="57" fillId="0" borderId="0" xfId="0" applyFont="1" applyBorder="1" applyAlignment="1">
      <alignment horizontal="justify" vertical="center" wrapText="1"/>
    </xf>
    <xf numFmtId="0" fontId="44" fillId="0" borderId="0" xfId="0" applyFont="1" applyBorder="1" applyAlignment="1">
      <alignment horizontal="left"/>
    </xf>
    <xf numFmtId="0" fontId="68" fillId="0" borderId="0" xfId="0" applyFont="1" applyBorder="1" applyAlignment="1">
      <alignment horizontal="center" vertical="center" wrapText="1"/>
    </xf>
    <xf numFmtId="0" fontId="44" fillId="0" borderId="20" xfId="0" applyFont="1" applyBorder="1" applyAlignment="1">
      <alignment horizontal="left"/>
    </xf>
    <xf numFmtId="0" fontId="57" fillId="0" borderId="0" xfId="0" applyFont="1" applyBorder="1" applyAlignment="1">
      <alignment horizontal="left" vertical="center" wrapText="1"/>
    </xf>
    <xf numFmtId="0" fontId="57" fillId="0" borderId="0" xfId="0" applyFont="1" applyBorder="1" applyAlignment="1">
      <alignment horizontal="left" vertical="center"/>
    </xf>
    <xf numFmtId="0" fontId="53" fillId="0" borderId="0" xfId="0" applyFont="1" applyBorder="1" applyAlignment="1">
      <alignment horizontal="center" vertical="center" wrapText="1"/>
    </xf>
    <xf numFmtId="0" fontId="41" fillId="0" borderId="22" xfId="0" applyFont="1" applyBorder="1" applyAlignment="1">
      <alignment vertical="center"/>
    </xf>
    <xf numFmtId="0" fontId="45" fillId="0" borderId="0" xfId="0" applyFont="1" applyBorder="1" applyAlignment="1">
      <alignment horizontal="center" vertical="center"/>
    </xf>
    <xf numFmtId="0" fontId="57" fillId="0" borderId="20" xfId="0" applyFont="1" applyBorder="1" applyAlignment="1">
      <alignment horizontal="center" vertical="center" wrapText="1"/>
    </xf>
    <xf numFmtId="0" fontId="41" fillId="0" borderId="0" xfId="0" applyFont="1" applyBorder="1" applyAlignment="1">
      <alignment horizontal="center" vertical="center" wrapText="1"/>
    </xf>
    <xf numFmtId="0" fontId="97" fillId="0" borderId="5" xfId="5" applyFont="1" applyBorder="1" applyAlignment="1">
      <alignment horizontal="left" vertical="top" wrapText="1"/>
    </xf>
    <xf numFmtId="0" fontId="73" fillId="0" borderId="0" xfId="0" applyFont="1" applyBorder="1" applyAlignment="1">
      <alignment horizontal="center" vertical="center"/>
    </xf>
    <xf numFmtId="0" fontId="73" fillId="0" borderId="0" xfId="0" applyFont="1" applyBorder="1" applyAlignment="1">
      <alignment horizontal="center" vertical="center" wrapText="1"/>
    </xf>
    <xf numFmtId="0" fontId="91" fillId="0" borderId="51" xfId="5" applyFont="1" applyBorder="1" applyAlignment="1">
      <alignment horizontal="center" vertical="center" wrapText="1"/>
    </xf>
    <xf numFmtId="0" fontId="91" fillId="0" borderId="46" xfId="5" applyFont="1" applyBorder="1" applyAlignment="1">
      <alignment horizontal="center" vertical="center" wrapText="1"/>
    </xf>
    <xf numFmtId="0" fontId="91" fillId="0" borderId="52" xfId="5" applyFont="1" applyBorder="1" applyAlignment="1">
      <alignment horizontal="center" vertical="center" wrapText="1"/>
    </xf>
    <xf numFmtId="0" fontId="91" fillId="0" borderId="41" xfId="5" applyFont="1" applyBorder="1" applyAlignment="1">
      <alignment horizontal="center" vertical="center"/>
    </xf>
    <xf numFmtId="0" fontId="91" fillId="0" borderId="22" xfId="5" applyFont="1" applyBorder="1" applyAlignment="1">
      <alignment horizontal="center" vertical="center"/>
    </xf>
    <xf numFmtId="0" fontId="91" fillId="0" borderId="60" xfId="5" applyFont="1" applyBorder="1" applyAlignment="1">
      <alignment horizontal="center" vertical="center" wrapText="1"/>
    </xf>
    <xf numFmtId="0" fontId="91" fillId="0" borderId="66" xfId="5" applyFont="1" applyBorder="1" applyAlignment="1">
      <alignment horizontal="center" vertical="center" wrapText="1"/>
    </xf>
    <xf numFmtId="0" fontId="91" fillId="0" borderId="77" xfId="5" applyFont="1" applyBorder="1" applyAlignment="1">
      <alignment horizontal="center" vertical="center" wrapText="1"/>
    </xf>
    <xf numFmtId="0" fontId="46" fillId="0" borderId="21" xfId="5" applyFont="1" applyBorder="1" applyAlignment="1">
      <alignment horizontal="center" vertical="center"/>
    </xf>
    <xf numFmtId="0" fontId="46" fillId="0" borderId="44" xfId="5" applyFont="1" applyBorder="1" applyAlignment="1">
      <alignment horizontal="center" vertical="center"/>
    </xf>
    <xf numFmtId="0" fontId="46" fillId="0" borderId="39" xfId="5" applyFont="1" applyBorder="1" applyAlignment="1">
      <alignment horizontal="center" vertical="center"/>
    </xf>
    <xf numFmtId="0" fontId="46" fillId="0" borderId="0" xfId="0" applyFont="1" applyBorder="1" applyAlignment="1">
      <alignment vertical="center"/>
    </xf>
    <xf numFmtId="0" fontId="113" fillId="0" borderId="5" xfId="0" applyFont="1" applyBorder="1" applyAlignment="1">
      <alignment horizontal="left" vertical="top"/>
    </xf>
    <xf numFmtId="0" fontId="66" fillId="0" borderId="68" xfId="0" applyFont="1" applyBorder="1" applyAlignment="1">
      <alignment horizontal="justify" vertical="center" wrapText="1"/>
    </xf>
    <xf numFmtId="0" fontId="66" fillId="0" borderId="0" xfId="0" applyFont="1" applyBorder="1" applyAlignment="1">
      <alignment horizontal="justify" vertical="center" wrapText="1"/>
    </xf>
    <xf numFmtId="0" fontId="46" fillId="0" borderId="68" xfId="0" applyFont="1" applyBorder="1" applyAlignment="1">
      <alignment horizontal="right" vertical="center"/>
    </xf>
    <xf numFmtId="0" fontId="46" fillId="0" borderId="0" xfId="0" applyFont="1" applyBorder="1" applyAlignment="1">
      <alignment horizontal="right" vertical="center"/>
    </xf>
    <xf numFmtId="0" fontId="46" fillId="0" borderId="68" xfId="0" applyFont="1" applyBorder="1" applyAlignment="1">
      <alignment horizontal="right" vertical="center" wrapText="1"/>
    </xf>
    <xf numFmtId="0" fontId="46" fillId="0" borderId="0" xfId="0" applyFont="1" applyBorder="1" applyAlignment="1">
      <alignment horizontal="right" vertical="center" wrapText="1"/>
    </xf>
    <xf numFmtId="0" fontId="66" fillId="0" borderId="47" xfId="0" applyFont="1" applyBorder="1" applyAlignment="1">
      <alignment horizontal="justify" vertical="center" wrapText="1"/>
    </xf>
    <xf numFmtId="0" fontId="66" fillId="0" borderId="20" xfId="0" applyFont="1" applyBorder="1" applyAlignment="1">
      <alignment horizontal="justify" vertical="center" wrapText="1"/>
    </xf>
    <xf numFmtId="0" fontId="46" fillId="0" borderId="20" xfId="0" applyFont="1" applyBorder="1" applyAlignment="1">
      <alignment horizontal="right" vertical="center"/>
    </xf>
    <xf numFmtId="0" fontId="46" fillId="0" borderId="20" xfId="0" applyFont="1" applyBorder="1" applyAlignment="1">
      <alignment horizontal="right" vertical="center" wrapText="1"/>
    </xf>
    <xf numFmtId="0" fontId="46" fillId="0" borderId="47" xfId="0" applyFont="1" applyBorder="1" applyAlignment="1">
      <alignment horizontal="right" vertical="center"/>
    </xf>
    <xf numFmtId="0" fontId="46" fillId="0" borderId="47" xfId="0" applyFont="1" applyBorder="1" applyAlignment="1">
      <alignment horizontal="right" vertical="center" wrapText="1"/>
    </xf>
    <xf numFmtId="0" fontId="107" fillId="0" borderId="4" xfId="0" applyFont="1" applyBorder="1" applyAlignment="1">
      <alignment horizontal="left" wrapText="1"/>
    </xf>
    <xf numFmtId="164" fontId="57" fillId="0" borderId="6" xfId="0" applyNumberFormat="1" applyFont="1" applyBorder="1" applyAlignment="1">
      <alignment horizontal="right" vertical="center"/>
    </xf>
    <xf numFmtId="164" fontId="57" fillId="0" borderId="68" xfId="0" applyNumberFormat="1" applyFont="1" applyBorder="1" applyAlignment="1">
      <alignment horizontal="right" vertical="center"/>
    </xf>
  </cellXfs>
  <cellStyles count="65">
    <cellStyle name="Hipersaitas" xfId="2" builtinId="8"/>
    <cellStyle name="Hipersaitas 2" xfId="15" xr:uid="{00000000-0005-0000-0000-000001000000}"/>
    <cellStyle name="Hipersaitas 3" xfId="28" xr:uid="{00000000-0005-0000-0000-000002000000}"/>
    <cellStyle name="Įprastas" xfId="0" builtinId="0"/>
    <cellStyle name="Įprastas 10" xfId="29" xr:uid="{00000000-0005-0000-0000-000004000000}"/>
    <cellStyle name="Įprastas 2" xfId="1" xr:uid="{00000000-0005-0000-0000-000005000000}"/>
    <cellStyle name="Įprastas 2 10" xfId="43" xr:uid="{00000000-0005-0000-0000-000005000000}"/>
    <cellStyle name="Įprastas 2 2" xfId="3" xr:uid="{00000000-0005-0000-0000-000006000000}"/>
    <cellStyle name="Įprastas 2 2 2" xfId="6" xr:uid="{00000000-0005-0000-0000-000007000000}"/>
    <cellStyle name="Įprastas 2 2 2 2" xfId="16" xr:uid="{00000000-0005-0000-0000-000008000000}"/>
    <cellStyle name="Įprastas 2 2 2 2 2" xfId="22" xr:uid="{00000000-0005-0000-0000-000009000000}"/>
    <cellStyle name="Įprastas 2 2 2 2 2 2" xfId="38" xr:uid="{00000000-0005-0000-0000-000009000000}"/>
    <cellStyle name="Įprastas 2 2 2 2 2 2 2" xfId="60" xr:uid="{00000000-0005-0000-0000-000009000000}"/>
    <cellStyle name="Įprastas 2 2 2 2 2 3" xfId="50" xr:uid="{00000000-0005-0000-0000-000009000000}"/>
    <cellStyle name="Įprastas 2 2 2 2 3" xfId="35" xr:uid="{00000000-0005-0000-0000-000008000000}"/>
    <cellStyle name="Įprastas 2 2 2 2 3 2" xfId="57" xr:uid="{00000000-0005-0000-0000-000008000000}"/>
    <cellStyle name="Įprastas 2 2 2 2 4" xfId="47" xr:uid="{00000000-0005-0000-0000-000008000000}"/>
    <cellStyle name="Įprastas 2 2 2 3" xfId="32" xr:uid="{00000000-0005-0000-0000-000007000000}"/>
    <cellStyle name="Įprastas 2 2 2 3 2" xfId="55" xr:uid="{00000000-0005-0000-0000-000007000000}"/>
    <cellStyle name="Įprastas 2 2 2 4" xfId="45" xr:uid="{00000000-0005-0000-0000-000007000000}"/>
    <cellStyle name="Įprastas 2 2 3" xfId="31" xr:uid="{00000000-0005-0000-0000-000006000000}"/>
    <cellStyle name="Įprastas 2 2 3 2" xfId="54" xr:uid="{00000000-0005-0000-0000-000006000000}"/>
    <cellStyle name="Įprastas 2 2 4" xfId="44" xr:uid="{00000000-0005-0000-0000-000006000000}"/>
    <cellStyle name="Įprastas 2 3" xfId="5" xr:uid="{00000000-0005-0000-0000-00000A000000}"/>
    <cellStyle name="Įprastas 2 4" xfId="13" xr:uid="{00000000-0005-0000-0000-00000B000000}"/>
    <cellStyle name="Įprastas 2 5" xfId="18" xr:uid="{00000000-0005-0000-0000-00000C000000}"/>
    <cellStyle name="Įprastas 2 6" xfId="27" xr:uid="{00000000-0005-0000-0000-00000D000000}"/>
    <cellStyle name="Įprastas 2 6 2" xfId="40" xr:uid="{00000000-0005-0000-0000-00000D000000}"/>
    <cellStyle name="Įprastas 2 6 2 2" xfId="62" xr:uid="{00000000-0005-0000-0000-00000D000000}"/>
    <cellStyle name="Įprastas 2 6 3" xfId="52" xr:uid="{00000000-0005-0000-0000-00000D000000}"/>
    <cellStyle name="Įprastas 2 7" xfId="30" xr:uid="{00000000-0005-0000-0000-000005000000}"/>
    <cellStyle name="Įprastas 2 7 2" xfId="53" xr:uid="{00000000-0005-0000-0000-000005000000}"/>
    <cellStyle name="Įprastas 2 8" xfId="41" xr:uid="{00000000-0005-0000-0000-000002000000}"/>
    <cellStyle name="Įprastas 2 8 2" xfId="63" xr:uid="{00000000-0005-0000-0000-000002000000}"/>
    <cellStyle name="Įprastas 2 9" xfId="42" xr:uid="{60C1E6D7-0A77-4340-B8D1-7536660B3013}"/>
    <cellStyle name="Įprastas 2 9 2" xfId="64" xr:uid="{60C1E6D7-0A77-4340-B8D1-7536660B3013}"/>
    <cellStyle name="Įprastas 3" xfId="4" xr:uid="{00000000-0005-0000-0000-00000E000000}"/>
    <cellStyle name="Įprastas 3 2" xfId="21" xr:uid="{00000000-0005-0000-0000-00000F000000}"/>
    <cellStyle name="Įprastas 3 2 2" xfId="37" xr:uid="{00000000-0005-0000-0000-00000F000000}"/>
    <cellStyle name="Įprastas 3 2 2 2" xfId="59" xr:uid="{00000000-0005-0000-0000-00000F000000}"/>
    <cellStyle name="Įprastas 3 2 3" xfId="49" xr:uid="{00000000-0005-0000-0000-00000F000000}"/>
    <cellStyle name="Įprastas 4" xfId="9" xr:uid="{00000000-0005-0000-0000-000010000000}"/>
    <cellStyle name="Įprastas 5" xfId="11" xr:uid="{00000000-0005-0000-0000-000011000000}"/>
    <cellStyle name="Įprastas 5 2" xfId="17" xr:uid="{00000000-0005-0000-0000-000012000000}"/>
    <cellStyle name="Įprastas 5 3" xfId="33" xr:uid="{00000000-0005-0000-0000-000011000000}"/>
    <cellStyle name="Įprastas 6" xfId="19" xr:uid="{00000000-0005-0000-0000-000013000000}"/>
    <cellStyle name="Įprastas 6 2" xfId="36" xr:uid="{00000000-0005-0000-0000-000013000000}"/>
    <cellStyle name="Įprastas 6 2 2" xfId="58" xr:uid="{00000000-0005-0000-0000-000013000000}"/>
    <cellStyle name="Įprastas 6 3" xfId="48" xr:uid="{00000000-0005-0000-0000-000013000000}"/>
    <cellStyle name="Įprastas 7" xfId="20" xr:uid="{00000000-0005-0000-0000-000014000000}"/>
    <cellStyle name="Įprastas 8" xfId="25" xr:uid="{00000000-0005-0000-0000-000015000000}"/>
    <cellStyle name="Įprastas 9" xfId="26" xr:uid="{00000000-0005-0000-0000-000016000000}"/>
    <cellStyle name="Įprastas 9 2" xfId="39" xr:uid="{00000000-0005-0000-0000-000016000000}"/>
    <cellStyle name="Įprastas 9 2 2" xfId="61" xr:uid="{00000000-0005-0000-0000-000016000000}"/>
    <cellStyle name="Įprastas 9 3" xfId="51" xr:uid="{00000000-0005-0000-0000-000016000000}"/>
    <cellStyle name="Normal 2" xfId="7" xr:uid="{00000000-0005-0000-0000-000017000000}"/>
    <cellStyle name="Normal 2 2" xfId="8" xr:uid="{00000000-0005-0000-0000-000018000000}"/>
    <cellStyle name="Normal 3" xfId="12" xr:uid="{00000000-0005-0000-0000-000019000000}"/>
    <cellStyle name="Normal 4" xfId="14" xr:uid="{00000000-0005-0000-0000-00001A000000}"/>
    <cellStyle name="Normal 4 2" xfId="34" xr:uid="{00000000-0005-0000-0000-00001A000000}"/>
    <cellStyle name="Normal 4 2 2" xfId="56" xr:uid="{00000000-0005-0000-0000-00001A000000}"/>
    <cellStyle name="Normal 4 3" xfId="46" xr:uid="{00000000-0005-0000-0000-00001A000000}"/>
    <cellStyle name="Normal 45" xfId="23" xr:uid="{00000000-0005-0000-0000-00001B000000}"/>
    <cellStyle name="Normal 5" xfId="24" xr:uid="{00000000-0005-0000-0000-00001C000000}"/>
    <cellStyle name="Procentai 2" xfId="10" xr:uid="{00000000-0005-0000-0000-00001D000000}"/>
  </cellStyles>
  <dxfs count="0"/>
  <tableStyles count="0" defaultTableStyle="TableStyleMedium2" defaultPivotStyle="PivotStyleMedium9"/>
  <colors>
    <mruColors>
      <color rgb="FF4FA1CC"/>
      <color rgb="FF666261"/>
      <color rgb="FFD1D1D1"/>
      <color rgb="FF47ABD9"/>
      <color rgb="FF8D8473"/>
      <color rgb="FFC9D6D9"/>
      <color rgb="FFD41A1F"/>
      <color rgb="FF00244D"/>
      <color rgb="FFE6D6B1"/>
      <color rgb="FFFDCA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1.xml"/><Relationship Id="rId1" Type="http://schemas.microsoft.com/office/2011/relationships/chartStyle" Target="style11.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421807999783565E-2"/>
          <c:y val="8.5333302617183915E-2"/>
          <c:w val="0.90710430559876631"/>
          <c:h val="0.66716316442570756"/>
        </c:manualLayout>
      </c:layout>
      <c:barChart>
        <c:barDir val="col"/>
        <c:grouping val="stacked"/>
        <c:varyColors val="0"/>
        <c:ser>
          <c:idx val="0"/>
          <c:order val="0"/>
          <c:tx>
            <c:v>Iš viso</c:v>
          </c:tx>
          <c:spPr>
            <a:solidFill>
              <a:srgbClr val="00244D"/>
            </a:solidFill>
            <a:ln>
              <a:noFill/>
            </a:ln>
            <a:effectLst/>
          </c:spPr>
          <c:invertIfNegative val="0"/>
          <c:cat>
            <c:strRef>
              <c:f>'2016'!$A$2:$A$8</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'2016'!$C$2:$C$8</c:f>
              <c:numCache>
                <c:formatCode>0.0;\–0.0</c:formatCode>
                <c:ptCount val="7"/>
                <c:pt idx="0">
                  <c:v>-1.1467349055619633</c:v>
                </c:pt>
                <c:pt idx="3">
                  <c:v>-0.29266836983702649</c:v>
                </c:pt>
                <c:pt idx="6">
                  <c:v>0.24170237403427242</c:v>
                </c:pt>
              </c:numCache>
            </c:numRef>
          </c:val>
          <c:extLst>
            <c:ext xmlns:c16="http://schemas.microsoft.com/office/drawing/2014/chart" uri="{C3380CC4-5D6E-409C-BE32-E72D297353CC}">
              <c16:uniqueId val="{00000000-1028-424E-BF5D-7E9585E4CA8D}"/>
            </c:ext>
          </c:extLst>
        </c:ser>
        <c:ser>
          <c:idx val="1"/>
          <c:order val="1"/>
          <c:tx>
            <c:strRef>
              <c:f>'2016'!$D$1</c:f>
              <c:strCache>
                <c:ptCount val="1"/>
                <c:pt idx="0">
                  <c:v>Tušti</c:v>
                </c:pt>
              </c:strCache>
            </c:strRef>
          </c:tx>
          <c:spPr>
            <a:noFill/>
            <a:ln>
              <a:noFill/>
            </a:ln>
            <a:effectLst/>
          </c:spPr>
          <c:invertIfNegative val="0"/>
          <c:cat>
            <c:strRef>
              <c:f>'2016'!$A$2:$A$8</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'2016'!$D$2:$D$8</c:f>
              <c:numCache>
                <c:formatCode>0.0;\–0.0</c:formatCode>
                <c:ptCount val="7"/>
                <c:pt idx="1">
                  <c:v>-0.71867202162267163</c:v>
                </c:pt>
                <c:pt idx="2">
                  <c:v>-0.29266836983702643</c:v>
                </c:pt>
                <c:pt idx="4">
                  <c:v>0</c:v>
                </c:pt>
                <c:pt idx="5">
                  <c:v>0.20103253899975143</c:v>
                </c:pt>
              </c:numCache>
            </c:numRef>
          </c:val>
          <c:extLst>
            <c:ext xmlns:c16="http://schemas.microsoft.com/office/drawing/2014/chart" uri="{C3380CC4-5D6E-409C-BE32-E72D297353CC}">
              <c16:uniqueId val="{00000001-1028-424E-BF5D-7E9585E4CA8D}"/>
            </c:ext>
          </c:extLst>
        </c:ser>
        <c:ser>
          <c:idx val="2"/>
          <c:order val="2"/>
          <c:tx>
            <c:v>Teigiamas poveikis</c:v>
          </c:tx>
          <c:spPr>
            <a:solidFill>
              <a:srgbClr val="47ABD9"/>
            </a:solidFill>
            <a:ln>
              <a:noFill/>
            </a:ln>
            <a:effectLst/>
          </c:spPr>
          <c:invertIfNegative val="0"/>
          <c:cat>
            <c:strRef>
              <c:f>'2016'!$A$2:$A$8</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'2016'!$E$2:$E$8</c:f>
              <c:numCache>
                <c:formatCode>0.0;\–0.0</c:formatCode>
                <c:ptCount val="7"/>
                <c:pt idx="1">
                  <c:v>0</c:v>
                </c:pt>
                <c:pt idx="2">
                  <c:v>0</c:v>
                </c:pt>
                <c:pt idx="4">
                  <c:v>0.20103253899975143</c:v>
                </c:pt>
                <c:pt idx="5">
                  <c:v>4.0669835034520811E-2</c:v>
                </c:pt>
              </c:numCache>
            </c:numRef>
          </c:val>
          <c:extLst>
            <c:ext xmlns:c16="http://schemas.microsoft.com/office/drawing/2014/chart" uri="{C3380CC4-5D6E-409C-BE32-E72D297353CC}">
              <c16:uniqueId val="{00000002-1028-424E-BF5D-7E9585E4CA8D}"/>
            </c:ext>
          </c:extLst>
        </c:ser>
        <c:ser>
          <c:idx val="3"/>
          <c:order val="3"/>
          <c:tx>
            <c:strRef>
              <c:f>'2016'!$F$1</c:f>
              <c:strCache>
                <c:ptCount val="1"/>
                <c:pt idx="0">
                  <c:v>Aukštyn&lt;0</c:v>
                </c:pt>
              </c:strCache>
            </c:strRef>
          </c:tx>
          <c:spPr>
            <a:solidFill>
              <a:srgbClr val="47ABD9"/>
            </a:solidFill>
            <a:ln>
              <a:noFill/>
            </a:ln>
            <a:effectLst/>
          </c:spPr>
          <c:invertIfNegative val="0"/>
          <c:cat>
            <c:strRef>
              <c:f>'2016'!$A$2:$A$8</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'2016'!$F$2:$F$8</c:f>
              <c:numCache>
                <c:formatCode>0.0;\–0.0</c:formatCode>
                <c:ptCount val="7"/>
                <c:pt idx="1">
                  <c:v>-0.42806288393929171</c:v>
                </c:pt>
                <c:pt idx="2">
                  <c:v>-0.4260036517856452</c:v>
                </c:pt>
                <c:pt idx="4">
                  <c:v>-0.29266836983702649</c:v>
                </c:pt>
                <c:pt idx="5">
                  <c:v>0</c:v>
                </c:pt>
              </c:numCache>
            </c:numRef>
          </c:val>
          <c:extLst>
            <c:ext xmlns:c16="http://schemas.microsoft.com/office/drawing/2014/chart" uri="{C3380CC4-5D6E-409C-BE32-E72D297353CC}">
              <c16:uniqueId val="{00000003-1028-424E-BF5D-7E9585E4CA8D}"/>
            </c:ext>
          </c:extLst>
        </c:ser>
        <c:ser>
          <c:idx val="4"/>
          <c:order val="4"/>
          <c:tx>
            <c:strRef>
              <c:f>'2016'!$G$1</c:f>
              <c:strCache>
                <c:ptCount val="1"/>
                <c:pt idx="0">
                  <c:v>Žemyn&gt;0</c:v>
                </c:pt>
              </c:strCache>
            </c:strRef>
          </c:tx>
          <c:spPr>
            <a:solidFill>
              <a:schemeClr val="accent5"/>
            </a:solidFill>
            <a:ln>
              <a:noFill/>
            </a:ln>
            <a:effectLst/>
          </c:spPr>
          <c:invertIfNegative val="0"/>
          <c:cat>
            <c:strRef>
              <c:f>'2016'!$A$2:$A$8</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'2016'!$G$2:$G$8</c:f>
              <c:numCache>
                <c:formatCode>0.0;\–0.0</c:formatCode>
                <c:ptCount val="7"/>
                <c:pt idx="1">
                  <c:v>0</c:v>
                </c:pt>
                <c:pt idx="2">
                  <c:v>0</c:v>
                </c:pt>
                <c:pt idx="4">
                  <c:v>0</c:v>
                </c:pt>
                <c:pt idx="5">
                  <c:v>0</c:v>
                </c:pt>
              </c:numCache>
            </c:numRef>
          </c:val>
          <c:extLst>
            <c:ext xmlns:c16="http://schemas.microsoft.com/office/drawing/2014/chart" uri="{C3380CC4-5D6E-409C-BE32-E72D297353CC}">
              <c16:uniqueId val="{00000004-1028-424E-BF5D-7E9585E4CA8D}"/>
            </c:ext>
          </c:extLst>
        </c:ser>
        <c:ser>
          <c:idx val="5"/>
          <c:order val="5"/>
          <c:tx>
            <c:v>Neigiamas poveikis</c:v>
          </c:tx>
          <c:spPr>
            <a:solidFill>
              <a:srgbClr val="D41A1F"/>
            </a:solidFill>
            <a:ln>
              <a:noFill/>
            </a:ln>
            <a:effectLst/>
          </c:spPr>
          <c:invertIfNegative val="0"/>
          <c:cat>
            <c:strRef>
              <c:f>'2016'!$A$2:$A$8</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'2016'!$H$2:$H$8</c:f>
              <c:numCache>
                <c:formatCode>0.0;\–0.0</c:formatCode>
                <c:ptCount val="7"/>
                <c:pt idx="1">
                  <c:v>0</c:v>
                </c:pt>
                <c:pt idx="2">
                  <c:v>0</c:v>
                </c:pt>
                <c:pt idx="4">
                  <c:v>0</c:v>
                </c:pt>
                <c:pt idx="5">
                  <c:v>0</c:v>
                </c:pt>
              </c:numCache>
            </c:numRef>
          </c:val>
          <c:extLst>
            <c:ext xmlns:c16="http://schemas.microsoft.com/office/drawing/2014/chart" uri="{C3380CC4-5D6E-409C-BE32-E72D297353CC}">
              <c16:uniqueId val="{00000005-1028-424E-BF5D-7E9585E4CA8D}"/>
            </c:ext>
          </c:extLst>
        </c:ser>
        <c:dLbls>
          <c:showLegendKey val="0"/>
          <c:showVal val="0"/>
          <c:showCatName val="0"/>
          <c:showSerName val="0"/>
          <c:showPercent val="0"/>
          <c:showBubbleSize val="0"/>
        </c:dLbls>
        <c:gapWidth val="150"/>
        <c:overlap val="100"/>
        <c:axId val="352651768"/>
        <c:axId val="352653728"/>
      </c:barChart>
      <c:scatterChart>
        <c:scatterStyle val="lineMarker"/>
        <c:varyColors val="0"/>
        <c:ser>
          <c:idx val="6"/>
          <c:order val="6"/>
          <c:tx>
            <c:strRef>
              <c:f>'2016'!$I$1</c:f>
              <c:strCache>
                <c:ptCount val="1"/>
                <c:pt idx="0">
                  <c:v>Komuliatyvi suma</c:v>
                </c:pt>
              </c:strCache>
            </c:strRef>
          </c:tx>
          <c:spPr>
            <a:ln w="25400" cap="rnd">
              <a:noFill/>
              <a:round/>
            </a:ln>
            <a:effectLst/>
          </c:spPr>
          <c:marker>
            <c:symbol val="circle"/>
            <c:size val="5"/>
            <c:spPr>
              <a:noFill/>
              <a:ln w="9525">
                <a:noFill/>
              </a:ln>
              <a:effectLst/>
            </c:spPr>
          </c:marker>
          <c:errBars>
            <c:errDir val="x"/>
            <c:errBarType val="plus"/>
            <c:errValType val="fixedVal"/>
            <c:noEndCap val="1"/>
            <c:val val="0.8"/>
            <c:spPr>
              <a:noFill/>
              <a:ln w="15875" cap="flat" cmpd="sng" algn="ctr">
                <a:solidFill>
                  <a:srgbClr val="666261"/>
                </a:solidFill>
                <a:round/>
                <a:headEnd type="none"/>
                <a:tailEnd type="triangle"/>
              </a:ln>
              <a:effectLst/>
            </c:spPr>
          </c:errBars>
          <c:yVal>
            <c:numRef>
              <c:f>'2016'!$I$2:$I$7</c:f>
              <c:numCache>
                <c:formatCode>0.0;\–0.0</c:formatCode>
                <c:ptCount val="6"/>
                <c:pt idx="0">
                  <c:v>-1.1467349055619633</c:v>
                </c:pt>
                <c:pt idx="1">
                  <c:v>-0.71867202162267163</c:v>
                </c:pt>
                <c:pt idx="2">
                  <c:v>-0.29266836983702643</c:v>
                </c:pt>
                <c:pt idx="3">
                  <c:v>-0.29266836983702649</c:v>
                </c:pt>
                <c:pt idx="4">
                  <c:v>0.20103253899975143</c:v>
                </c:pt>
                <c:pt idx="5">
                  <c:v>0.24170237403427225</c:v>
                </c:pt>
              </c:numCache>
            </c:numRef>
          </c:yVal>
          <c:smooth val="0"/>
          <c:extLst>
            <c:ext xmlns:c16="http://schemas.microsoft.com/office/drawing/2014/chart" uri="{C3380CC4-5D6E-409C-BE32-E72D297353CC}">
              <c16:uniqueId val="{00000006-1028-424E-BF5D-7E9585E4CA8D}"/>
            </c:ext>
          </c:extLst>
        </c:ser>
        <c:ser>
          <c:idx val="7"/>
          <c:order val="7"/>
          <c:tx>
            <c:strRef>
              <c:f>'2016'!$J$2:$J$8</c:f>
              <c:strCache>
                <c:ptCount val="7"/>
                <c:pt idx="0">
                  <c:v>–1,2</c:v>
                </c:pt>
                <c:pt idx="1">
                  <c:v>–1,2</c:v>
                </c:pt>
                <c:pt idx="2">
                  <c:v>–0,8</c:v>
                </c:pt>
                <c:pt idx="3">
                  <c:v>–0,4</c:v>
                </c:pt>
                <c:pt idx="4">
                  <c:v>–0,4</c:v>
                </c:pt>
                <c:pt idx="5">
                  <c:v>0,3</c:v>
                </c:pt>
                <c:pt idx="6">
                  <c:v>0,3</c:v>
                </c:pt>
              </c:strCache>
            </c:strRef>
          </c:tx>
          <c:spPr>
            <a:ln w="25400" cap="rnd">
              <a:noFill/>
              <a:round/>
            </a:ln>
            <a:effectLst/>
          </c:spPr>
          <c:marker>
            <c:symbol val="circle"/>
            <c:size val="5"/>
            <c:spPr>
              <a:noFill/>
              <a:ln w="9525">
                <a:noFill/>
              </a:ln>
              <a:effectLst/>
            </c:spPr>
          </c:marker>
          <c:dLbls>
            <c:dLbl>
              <c:idx val="0"/>
              <c:tx>
                <c:rich>
                  <a:bodyPr/>
                  <a:lstStyle/>
                  <a:p>
                    <a:fld id="{0D1F57B8-4D5C-46A2-A50A-7BBF4ED40D9B}" type="CELLRANGE">
                      <a:rPr lang="en-US"/>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1028-424E-BF5D-7E9585E4CA8D}"/>
                </c:ext>
              </c:extLst>
            </c:dLbl>
            <c:dLbl>
              <c:idx val="1"/>
              <c:tx>
                <c:rich>
                  <a:bodyPr/>
                  <a:lstStyle/>
                  <a:p>
                    <a:fld id="{9982B8B2-9C9C-46EC-B906-30F107C6CB70}"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1028-424E-BF5D-7E9585E4CA8D}"/>
                </c:ext>
              </c:extLst>
            </c:dLbl>
            <c:dLbl>
              <c:idx val="2"/>
              <c:tx>
                <c:rich>
                  <a:bodyPr/>
                  <a:lstStyle/>
                  <a:p>
                    <a:fld id="{02FD296D-D59E-4A3D-91B5-582F3DEA9FAE}"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1028-424E-BF5D-7E9585E4CA8D}"/>
                </c:ext>
              </c:extLst>
            </c:dLbl>
            <c:dLbl>
              <c:idx val="3"/>
              <c:tx>
                <c:rich>
                  <a:bodyPr/>
                  <a:lstStyle/>
                  <a:p>
                    <a:fld id="{3F75866C-787D-4EE0-9BAE-D74F38A3B03A}"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1028-424E-BF5D-7E9585E4CA8D}"/>
                </c:ext>
              </c:extLst>
            </c:dLbl>
            <c:dLbl>
              <c:idx val="4"/>
              <c:tx>
                <c:rich>
                  <a:bodyPr/>
                  <a:lstStyle/>
                  <a:p>
                    <a:fld id="{CEFE0DAA-7FBA-4C17-A3E2-9C95D6753389}"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1028-424E-BF5D-7E9585E4CA8D}"/>
                </c:ext>
              </c:extLst>
            </c:dLbl>
            <c:dLbl>
              <c:idx val="5"/>
              <c:tx>
                <c:rich>
                  <a:bodyPr/>
                  <a:lstStyle/>
                  <a:p>
                    <a:fld id="{5ECEBE4C-3C1B-412D-979C-3A579BB2CB83}"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1028-424E-BF5D-7E9585E4CA8D}"/>
                </c:ext>
              </c:extLst>
            </c:dLbl>
            <c:dLbl>
              <c:idx val="6"/>
              <c:tx>
                <c:rich>
                  <a:bodyPr/>
                  <a:lstStyle/>
                  <a:p>
                    <a:fld id="{4FC29805-439D-4B2B-8840-B7EE0A578A0C}"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1028-424E-BF5D-7E9585E4CA8D}"/>
                </c:ext>
              </c:extLst>
            </c:dLbl>
            <c:numFmt formatCode="&quot;▲&quot;0.00;[Red]&quot;▼&quot;0.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yVal>
            <c:numRef>
              <c:f>'2016'!$J$2:$J$8</c:f>
              <c:numCache>
                <c:formatCode>0.0;\–0.0</c:formatCode>
                <c:ptCount val="7"/>
                <c:pt idx="0">
                  <c:v>-1.2467349055619634</c:v>
                </c:pt>
                <c:pt idx="1">
                  <c:v>-1.2467349055619634</c:v>
                </c:pt>
                <c:pt idx="2">
                  <c:v>-0.81867202162267161</c:v>
                </c:pt>
                <c:pt idx="3">
                  <c:v>-0.39266836983702647</c:v>
                </c:pt>
                <c:pt idx="4">
                  <c:v>-0.39163583083727505</c:v>
                </c:pt>
                <c:pt idx="5">
                  <c:v>0.34170237403427228</c:v>
                </c:pt>
                <c:pt idx="6">
                  <c:v>0.34170237403427239</c:v>
                </c:pt>
              </c:numCache>
            </c:numRef>
          </c:yVal>
          <c:smooth val="0"/>
          <c:extLst>
            <c:ext xmlns:c15="http://schemas.microsoft.com/office/drawing/2012/chart" uri="{02D57815-91ED-43cb-92C2-25804820EDAC}">
              <c15:datalabelsRange>
                <c15:f>'2016'!$K$2:$K$8</c15:f>
                <c15:dlblRangeCache>
                  <c:ptCount val="7"/>
                  <c:pt idx="0">
                    <c:v>–1,1</c:v>
                  </c:pt>
                  <c:pt idx="1">
                    <c:v>▲0,4</c:v>
                  </c:pt>
                  <c:pt idx="2">
                    <c:v>▲0,4</c:v>
                  </c:pt>
                  <c:pt idx="3">
                    <c:v>–0,3</c:v>
                  </c:pt>
                  <c:pt idx="4">
                    <c:v>▲0,5</c:v>
                  </c:pt>
                  <c:pt idx="5">
                    <c:v>▲0,0</c:v>
                  </c:pt>
                  <c:pt idx="6">
                    <c:v>0,2</c:v>
                  </c:pt>
                </c15:dlblRangeCache>
              </c15:datalabelsRange>
            </c:ext>
            <c:ext xmlns:c16="http://schemas.microsoft.com/office/drawing/2014/chart" uri="{C3380CC4-5D6E-409C-BE32-E72D297353CC}">
              <c16:uniqueId val="{0000000E-1028-424E-BF5D-7E9585E4CA8D}"/>
            </c:ext>
          </c:extLst>
        </c:ser>
        <c:dLbls>
          <c:showLegendKey val="0"/>
          <c:showVal val="0"/>
          <c:showCatName val="0"/>
          <c:showSerName val="0"/>
          <c:showPercent val="0"/>
          <c:showBubbleSize val="0"/>
        </c:dLbls>
        <c:axId val="352651768"/>
        <c:axId val="352653728"/>
      </c:scatterChart>
      <c:catAx>
        <c:axId val="352651768"/>
        <c:scaling>
          <c:orientation val="minMax"/>
        </c:scaling>
        <c:delete val="0"/>
        <c:axPos val="b"/>
        <c:majorGridlines>
          <c:spPr>
            <a:ln w="12700" cap="flat" cmpd="sng" algn="ctr">
              <a:solidFill>
                <a:srgbClr val="D9D9D9"/>
              </a:solidFill>
              <a:prstDash val="dash"/>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52653728"/>
        <c:crosses val="autoZero"/>
        <c:auto val="1"/>
        <c:lblAlgn val="ctr"/>
        <c:lblOffset val="100"/>
        <c:noMultiLvlLbl val="0"/>
      </c:catAx>
      <c:valAx>
        <c:axId val="352653728"/>
        <c:scaling>
          <c:orientation val="minMax"/>
        </c:scaling>
        <c:delete val="0"/>
        <c:axPos val="l"/>
        <c:majorGridlines>
          <c:spPr>
            <a:ln w="12700" cap="flat" cmpd="sng" algn="ctr">
              <a:solidFill>
                <a:srgbClr val="D9D9D9"/>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000">
                    <a:solidFill>
                      <a:sysClr val="windowText" lastClr="000000"/>
                    </a:solidFill>
                    <a:latin typeface="Arial" panose="020B0604020202020204" pitchFamily="34" charset="0"/>
                    <a:cs typeface="Arial" panose="020B0604020202020204" pitchFamily="34" charset="0"/>
                  </a:rPr>
                  <a:t>proc.</a:t>
                </a:r>
                <a:r>
                  <a:rPr lang="lt-LT" sz="1000" baseline="0">
                    <a:solidFill>
                      <a:sysClr val="windowText" lastClr="000000"/>
                    </a:solidFill>
                    <a:latin typeface="Arial" panose="020B0604020202020204" pitchFamily="34" charset="0"/>
                    <a:cs typeface="Arial" panose="020B0604020202020204" pitchFamily="34" charset="0"/>
                  </a:rPr>
                  <a:t> BVP</a:t>
                </a:r>
                <a:endParaRPr lang="lt-LT" sz="10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2.1473886401450079E-2"/>
              <c:y val="1.531895961522263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52651768"/>
        <c:crosses val="autoZero"/>
        <c:crossBetween val="between"/>
      </c:valAx>
      <c:spPr>
        <a:noFill/>
        <a:ln>
          <a:noFill/>
        </a:ln>
        <a:effectLst/>
      </c:spPr>
    </c:plotArea>
    <c:legend>
      <c:legendPos val="b"/>
      <c:legendEntry>
        <c:idx val="1"/>
        <c:delete val="1"/>
      </c:legendEntry>
      <c:legendEntry>
        <c:idx val="3"/>
        <c:delete val="1"/>
      </c:legendEntry>
      <c:legendEntry>
        <c:idx val="4"/>
        <c:delete val="1"/>
      </c:legendEntry>
      <c:legendEntry>
        <c:idx val="5"/>
        <c:delete val="1"/>
      </c:legendEntry>
      <c:legendEntry>
        <c:idx val="6"/>
        <c:delete val="1"/>
      </c:legendEntry>
      <c:legendEntry>
        <c:idx val="7"/>
        <c:delete val="1"/>
      </c:legendEntry>
      <c:layout>
        <c:manualLayout>
          <c:xMode val="edge"/>
          <c:yMode val="edge"/>
          <c:x val="8.8487168545875114E-2"/>
          <c:y val="0.10076000872530619"/>
          <c:w val="0.53800847150198539"/>
          <c:h val="5.2002201004082128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134722222222225E-2"/>
          <c:y val="0.11799131944444445"/>
          <c:w val="0.89341967592592597"/>
          <c:h val="0.63143993055555558"/>
        </c:manualLayout>
      </c:layout>
      <c:barChart>
        <c:barDir val="col"/>
        <c:grouping val="stacked"/>
        <c:varyColors val="0"/>
        <c:ser>
          <c:idx val="1"/>
          <c:order val="1"/>
          <c:tx>
            <c:strRef>
              <c:f>'8 pav.'!$F$3</c:f>
              <c:strCache>
                <c:ptCount val="1"/>
                <c:pt idx="0">
                  <c:v>Centrinės valdžios skola</c:v>
                </c:pt>
              </c:strCache>
            </c:strRef>
          </c:tx>
          <c:spPr>
            <a:solidFill>
              <a:srgbClr val="8D8473"/>
            </a:solidFill>
            <a:ln>
              <a:noFill/>
            </a:ln>
          </c:spPr>
          <c:invertIfNegative val="0"/>
          <c:cat>
            <c:numRef>
              <c:f>'8 pav.'!$D$4:$D$10</c:f>
              <c:numCache>
                <c:formatCode>General</c:formatCode>
                <c:ptCount val="7"/>
                <c:pt idx="0">
                  <c:v>2013</c:v>
                </c:pt>
                <c:pt idx="1">
                  <c:v>2014</c:v>
                </c:pt>
                <c:pt idx="2">
                  <c:v>2015</c:v>
                </c:pt>
                <c:pt idx="3">
                  <c:v>2016</c:v>
                </c:pt>
                <c:pt idx="4">
                  <c:v>2017</c:v>
                </c:pt>
                <c:pt idx="5">
                  <c:v>2018</c:v>
                </c:pt>
                <c:pt idx="6">
                  <c:v>2019</c:v>
                </c:pt>
              </c:numCache>
            </c:numRef>
          </c:cat>
          <c:val>
            <c:numRef>
              <c:f>'8 pav.'!$F$4:$F$10</c:f>
              <c:numCache>
                <c:formatCode>0.0;\ \–0.0</c:formatCode>
                <c:ptCount val="7"/>
                <c:pt idx="0">
                  <c:v>12.540389999999999</c:v>
                </c:pt>
                <c:pt idx="1">
                  <c:v>13.761569999999999</c:v>
                </c:pt>
                <c:pt idx="2">
                  <c:v>14.835750000000001</c:v>
                </c:pt>
                <c:pt idx="3">
                  <c:v>14.55151</c:v>
                </c:pt>
                <c:pt idx="4">
                  <c:v>16.011939999999999</c:v>
                </c:pt>
                <c:pt idx="5">
                  <c:v>14.84807</c:v>
                </c:pt>
                <c:pt idx="6">
                  <c:v>17.078959999999999</c:v>
                </c:pt>
              </c:numCache>
            </c:numRef>
          </c:val>
          <c:extLst>
            <c:ext xmlns:c16="http://schemas.microsoft.com/office/drawing/2014/chart" uri="{C3380CC4-5D6E-409C-BE32-E72D297353CC}">
              <c16:uniqueId val="{00000000-2FBC-4D61-8440-2CB622867610}"/>
            </c:ext>
          </c:extLst>
        </c:ser>
        <c:ser>
          <c:idx val="3"/>
          <c:order val="2"/>
          <c:tx>
            <c:strRef>
              <c:f>'8 pav.'!$G$3</c:f>
              <c:strCache>
                <c:ptCount val="1"/>
                <c:pt idx="0">
                  <c:v>Vietos valdžios skola</c:v>
                </c:pt>
              </c:strCache>
            </c:strRef>
          </c:tx>
          <c:spPr>
            <a:solidFill>
              <a:srgbClr val="47ABD9"/>
            </a:solidFill>
            <a:ln>
              <a:noFill/>
            </a:ln>
          </c:spPr>
          <c:invertIfNegative val="0"/>
          <c:cat>
            <c:numRef>
              <c:f>'8 pav.'!$D$4:$D$10</c:f>
              <c:numCache>
                <c:formatCode>General</c:formatCode>
                <c:ptCount val="7"/>
                <c:pt idx="0">
                  <c:v>2013</c:v>
                </c:pt>
                <c:pt idx="1">
                  <c:v>2014</c:v>
                </c:pt>
                <c:pt idx="2">
                  <c:v>2015</c:v>
                </c:pt>
                <c:pt idx="3">
                  <c:v>2016</c:v>
                </c:pt>
                <c:pt idx="4">
                  <c:v>2017</c:v>
                </c:pt>
                <c:pt idx="5">
                  <c:v>2018</c:v>
                </c:pt>
                <c:pt idx="6">
                  <c:v>2019</c:v>
                </c:pt>
              </c:numCache>
            </c:numRef>
          </c:cat>
          <c:val>
            <c:numRef>
              <c:f>'8 pav.'!$G$4:$G$10</c:f>
              <c:numCache>
                <c:formatCode>0.0;\ \–0.0</c:formatCode>
                <c:ptCount val="7"/>
                <c:pt idx="0">
                  <c:v>0.69659000000000004</c:v>
                </c:pt>
                <c:pt idx="1">
                  <c:v>0.75712000000000002</c:v>
                </c:pt>
                <c:pt idx="2">
                  <c:v>0.72302</c:v>
                </c:pt>
                <c:pt idx="3">
                  <c:v>0.63334999999999997</c:v>
                </c:pt>
                <c:pt idx="4">
                  <c:v>0.55791000000000002</c:v>
                </c:pt>
                <c:pt idx="5">
                  <c:v>0.50127999999999995</c:v>
                </c:pt>
                <c:pt idx="6">
                  <c:v>0.48877999999999999</c:v>
                </c:pt>
              </c:numCache>
            </c:numRef>
          </c:val>
          <c:extLst>
            <c:ext xmlns:c16="http://schemas.microsoft.com/office/drawing/2014/chart" uri="{C3380CC4-5D6E-409C-BE32-E72D297353CC}">
              <c16:uniqueId val="{00000001-2FBC-4D61-8440-2CB622867610}"/>
            </c:ext>
          </c:extLst>
        </c:ser>
        <c:ser>
          <c:idx val="2"/>
          <c:order val="3"/>
          <c:tx>
            <c:strRef>
              <c:f>'8 pav.'!$H$3</c:f>
              <c:strCache>
                <c:ptCount val="1"/>
                <c:pt idx="0">
                  <c:v>Soc. apsaugos fondų skola</c:v>
                </c:pt>
              </c:strCache>
            </c:strRef>
          </c:tx>
          <c:spPr>
            <a:solidFill>
              <a:srgbClr val="00244D"/>
            </a:solidFill>
            <a:ln>
              <a:noFill/>
            </a:ln>
          </c:spPr>
          <c:invertIfNegative val="0"/>
          <c:cat>
            <c:numRef>
              <c:f>'8 pav.'!$D$4:$D$10</c:f>
              <c:numCache>
                <c:formatCode>General</c:formatCode>
                <c:ptCount val="7"/>
                <c:pt idx="0">
                  <c:v>2013</c:v>
                </c:pt>
                <c:pt idx="1">
                  <c:v>2014</c:v>
                </c:pt>
                <c:pt idx="2">
                  <c:v>2015</c:v>
                </c:pt>
                <c:pt idx="3">
                  <c:v>2016</c:v>
                </c:pt>
                <c:pt idx="4">
                  <c:v>2017</c:v>
                </c:pt>
                <c:pt idx="5">
                  <c:v>2018</c:v>
                </c:pt>
                <c:pt idx="6">
                  <c:v>2019</c:v>
                </c:pt>
              </c:numCache>
            </c:numRef>
          </c:cat>
          <c:val>
            <c:numRef>
              <c:f>'8 pav.'!$H$4:$H$10</c:f>
              <c:numCache>
                <c:formatCode>0.0;\ \–0.0</c:formatCode>
                <c:ptCount val="7"/>
                <c:pt idx="0">
                  <c:v>3.2004699999999997</c:v>
                </c:pt>
                <c:pt idx="1">
                  <c:v>3.57639</c:v>
                </c:pt>
                <c:pt idx="2">
                  <c:v>3.7623099999999998</c:v>
                </c:pt>
                <c:pt idx="3">
                  <c:v>3.8957800000000002</c:v>
                </c:pt>
                <c:pt idx="4">
                  <c:v>3.6831399999999999</c:v>
                </c:pt>
                <c:pt idx="5">
                  <c:v>4.6999999999999999E-4</c:v>
                </c:pt>
                <c:pt idx="6">
                  <c:v>1.5400000000000001E-3</c:v>
                </c:pt>
              </c:numCache>
            </c:numRef>
          </c:val>
          <c:extLst>
            <c:ext xmlns:c16="http://schemas.microsoft.com/office/drawing/2014/chart" uri="{C3380CC4-5D6E-409C-BE32-E72D297353CC}">
              <c16:uniqueId val="{00000002-2FBC-4D61-8440-2CB622867610}"/>
            </c:ext>
          </c:extLst>
        </c:ser>
        <c:dLbls>
          <c:showLegendKey val="0"/>
          <c:showVal val="0"/>
          <c:showCatName val="0"/>
          <c:showSerName val="0"/>
          <c:showPercent val="0"/>
          <c:showBubbleSize val="0"/>
        </c:dLbls>
        <c:gapWidth val="150"/>
        <c:overlap val="100"/>
        <c:axId val="916719984"/>
        <c:axId val="916718416"/>
      </c:barChart>
      <c:lineChart>
        <c:grouping val="standard"/>
        <c:varyColors val="0"/>
        <c:ser>
          <c:idx val="0"/>
          <c:order val="0"/>
          <c:tx>
            <c:strRef>
              <c:f>'8 pav.'!$E$3</c:f>
              <c:strCache>
                <c:ptCount val="1"/>
                <c:pt idx="0">
                  <c:v>VS skola</c:v>
                </c:pt>
              </c:strCache>
            </c:strRef>
          </c:tx>
          <c:spPr>
            <a:ln>
              <a:solidFill>
                <a:srgbClr val="D41A1F"/>
              </a:solidFill>
            </a:ln>
          </c:spPr>
          <c:marker>
            <c:symbol val="none"/>
          </c:marker>
          <c:dPt>
            <c:idx val="0"/>
            <c:bubble3D val="0"/>
            <c:spPr>
              <a:ln>
                <a:solidFill>
                  <a:srgbClr val="D41A1F"/>
                </a:solidFill>
              </a:ln>
            </c:spPr>
            <c:extLst>
              <c:ext xmlns:c16="http://schemas.microsoft.com/office/drawing/2014/chart" uri="{C3380CC4-5D6E-409C-BE32-E72D297353CC}">
                <c16:uniqueId val="{00000004-2FBC-4D61-8440-2CB622867610}"/>
              </c:ext>
            </c:extLst>
          </c:dPt>
          <c:dPt>
            <c:idx val="1"/>
            <c:bubble3D val="0"/>
            <c:extLst>
              <c:ext xmlns:c16="http://schemas.microsoft.com/office/drawing/2014/chart" uri="{C3380CC4-5D6E-409C-BE32-E72D297353CC}">
                <c16:uniqueId val="{00000005-2FBC-4D61-8440-2CB622867610}"/>
              </c:ext>
            </c:extLst>
          </c:dPt>
          <c:dPt>
            <c:idx val="2"/>
            <c:bubble3D val="0"/>
            <c:extLst>
              <c:ext xmlns:c16="http://schemas.microsoft.com/office/drawing/2014/chart" uri="{C3380CC4-5D6E-409C-BE32-E72D297353CC}">
                <c16:uniqueId val="{00000006-2FBC-4D61-8440-2CB622867610}"/>
              </c:ext>
            </c:extLst>
          </c:dPt>
          <c:dPt>
            <c:idx val="17"/>
            <c:bubble3D val="0"/>
            <c:extLst>
              <c:ext xmlns:c16="http://schemas.microsoft.com/office/drawing/2014/chart" uri="{C3380CC4-5D6E-409C-BE32-E72D297353CC}">
                <c16:uniqueId val="{00000007-2FBC-4D61-8440-2CB622867610}"/>
              </c:ext>
            </c:extLst>
          </c:dPt>
          <c:dPt>
            <c:idx val="18"/>
            <c:bubble3D val="0"/>
            <c:extLst>
              <c:ext xmlns:c16="http://schemas.microsoft.com/office/drawing/2014/chart" uri="{C3380CC4-5D6E-409C-BE32-E72D297353CC}">
                <c16:uniqueId val="{00000008-2FBC-4D61-8440-2CB622867610}"/>
              </c:ext>
            </c:extLst>
          </c:dPt>
          <c:dPt>
            <c:idx val="22"/>
            <c:bubble3D val="0"/>
            <c:extLst>
              <c:ext xmlns:c16="http://schemas.microsoft.com/office/drawing/2014/chart" uri="{C3380CC4-5D6E-409C-BE32-E72D297353CC}">
                <c16:uniqueId val="{00000009-2FBC-4D61-8440-2CB622867610}"/>
              </c:ext>
            </c:extLst>
          </c:dPt>
          <c:dPt>
            <c:idx val="23"/>
            <c:bubble3D val="0"/>
            <c:extLst>
              <c:ext xmlns:c16="http://schemas.microsoft.com/office/drawing/2014/chart" uri="{C3380CC4-5D6E-409C-BE32-E72D297353CC}">
                <c16:uniqueId val="{0000000A-2FBC-4D61-8440-2CB622867610}"/>
              </c:ext>
            </c:extLst>
          </c:dPt>
          <c:dPt>
            <c:idx val="39"/>
            <c:bubble3D val="0"/>
            <c:extLst>
              <c:ext xmlns:c16="http://schemas.microsoft.com/office/drawing/2014/chart" uri="{C3380CC4-5D6E-409C-BE32-E72D297353CC}">
                <c16:uniqueId val="{0000000B-2FBC-4D61-8440-2CB622867610}"/>
              </c:ext>
            </c:extLst>
          </c:dPt>
          <c:dPt>
            <c:idx val="40"/>
            <c:bubble3D val="0"/>
            <c:extLst>
              <c:ext xmlns:c16="http://schemas.microsoft.com/office/drawing/2014/chart" uri="{C3380CC4-5D6E-409C-BE32-E72D297353CC}">
                <c16:uniqueId val="{0000000C-2FBC-4D61-8440-2CB622867610}"/>
              </c:ext>
            </c:extLst>
          </c:dPt>
          <c:cat>
            <c:numRef>
              <c:f>'8 pav.'!$D$4:$D$10</c:f>
              <c:numCache>
                <c:formatCode>General</c:formatCode>
                <c:ptCount val="7"/>
                <c:pt idx="0">
                  <c:v>2013</c:v>
                </c:pt>
                <c:pt idx="1">
                  <c:v>2014</c:v>
                </c:pt>
                <c:pt idx="2">
                  <c:v>2015</c:v>
                </c:pt>
                <c:pt idx="3">
                  <c:v>2016</c:v>
                </c:pt>
                <c:pt idx="4">
                  <c:v>2017</c:v>
                </c:pt>
                <c:pt idx="5">
                  <c:v>2018</c:v>
                </c:pt>
                <c:pt idx="6">
                  <c:v>2019</c:v>
                </c:pt>
              </c:numCache>
            </c:numRef>
          </c:cat>
          <c:val>
            <c:numRef>
              <c:f>'8 pav.'!$E$4:$E$10</c:f>
              <c:numCache>
                <c:formatCode>0.0;\ \–0.0</c:formatCode>
                <c:ptCount val="7"/>
                <c:pt idx="0">
                  <c:v>13.55078</c:v>
                </c:pt>
                <c:pt idx="1">
                  <c:v>14.8276</c:v>
                </c:pt>
                <c:pt idx="2">
                  <c:v>15.880780000000001</c:v>
                </c:pt>
                <c:pt idx="3">
                  <c:v>15.446680000000001</c:v>
                </c:pt>
                <c:pt idx="4">
                  <c:v>16.540290000000002</c:v>
                </c:pt>
                <c:pt idx="5">
                  <c:v>15.3217</c:v>
                </c:pt>
                <c:pt idx="6">
                  <c:v>17.52366</c:v>
                </c:pt>
              </c:numCache>
            </c:numRef>
          </c:val>
          <c:smooth val="0"/>
          <c:extLst>
            <c:ext xmlns:c16="http://schemas.microsoft.com/office/drawing/2014/chart" uri="{C3380CC4-5D6E-409C-BE32-E72D297353CC}">
              <c16:uniqueId val="{0000000D-2FBC-4D61-8440-2CB622867610}"/>
            </c:ext>
          </c:extLst>
        </c:ser>
        <c:dLbls>
          <c:showLegendKey val="0"/>
          <c:showVal val="0"/>
          <c:showCatName val="0"/>
          <c:showSerName val="0"/>
          <c:showPercent val="0"/>
          <c:showBubbleSize val="0"/>
        </c:dLbls>
        <c:marker val="1"/>
        <c:smooth val="0"/>
        <c:axId val="916727824"/>
        <c:axId val="916729784"/>
      </c:lineChart>
      <c:catAx>
        <c:axId val="916719984"/>
        <c:scaling>
          <c:orientation val="minMax"/>
        </c:scaling>
        <c:delete val="0"/>
        <c:axPos val="b"/>
        <c:majorGridlines>
          <c:spPr>
            <a:ln w="12700">
              <a:solidFill>
                <a:srgbClr val="D1D1D1"/>
              </a:solidFill>
              <a:prstDash val="dash"/>
            </a:ln>
          </c:spPr>
        </c:majorGridlines>
        <c:numFmt formatCode="General" sourceLinked="1"/>
        <c:majorTickMark val="in"/>
        <c:minorTickMark val="none"/>
        <c:tickLblPos val="low"/>
        <c:spPr>
          <a:ln w="12700">
            <a:solidFill>
              <a:srgbClr val="D1D1D1"/>
            </a:solidFill>
            <a:prstDash val="solid"/>
          </a:ln>
        </c:spPr>
        <c:txPr>
          <a:bodyPr rot="0" vert="horz"/>
          <a:lstStyle/>
          <a:p>
            <a:pPr>
              <a:defRPr sz="1000" b="0" i="0" u="none" strike="noStrike" baseline="0">
                <a:solidFill>
                  <a:srgbClr val="000000"/>
                </a:solidFill>
                <a:latin typeface="Arial"/>
                <a:ea typeface="Arial"/>
                <a:cs typeface="Arial"/>
              </a:defRPr>
            </a:pPr>
            <a:endParaRPr lang="lt-LT"/>
          </a:p>
        </c:txPr>
        <c:crossAx val="916718416"/>
        <c:crossesAt val="0"/>
        <c:auto val="1"/>
        <c:lblAlgn val="ctr"/>
        <c:lblOffset val="100"/>
        <c:tickLblSkip val="1"/>
        <c:tickMarkSkip val="1"/>
        <c:noMultiLvlLbl val="0"/>
      </c:catAx>
      <c:valAx>
        <c:axId val="916718416"/>
        <c:scaling>
          <c:orientation val="minMax"/>
        </c:scaling>
        <c:delete val="0"/>
        <c:axPos val="l"/>
        <c:majorGridlines>
          <c:spPr>
            <a:ln w="12700">
              <a:solidFill>
                <a:srgbClr val="D1D1D1"/>
              </a:solidFill>
              <a:prstDash val="dash"/>
            </a:ln>
          </c:spPr>
        </c:majorGridlines>
        <c:numFmt formatCode="0;\–0" sourceLinked="0"/>
        <c:majorTickMark val="out"/>
        <c:minorTickMark val="none"/>
        <c:tickLblPos val="nextTo"/>
        <c:spPr>
          <a:ln w="25400">
            <a:noFill/>
            <a:prstDash val="solid"/>
          </a:ln>
        </c:spPr>
        <c:txPr>
          <a:bodyPr rot="0" vert="horz"/>
          <a:lstStyle/>
          <a:p>
            <a:pPr>
              <a:defRPr sz="1000" b="0" i="0" u="none" strike="noStrike" baseline="0">
                <a:solidFill>
                  <a:srgbClr val="000000"/>
                </a:solidFill>
                <a:latin typeface="Arial"/>
                <a:ea typeface="Arial"/>
                <a:cs typeface="Arial"/>
              </a:defRPr>
            </a:pPr>
            <a:endParaRPr lang="lt-LT"/>
          </a:p>
        </c:txPr>
        <c:crossAx val="916719984"/>
        <c:crosses val="autoZero"/>
        <c:crossBetween val="between"/>
      </c:valAx>
      <c:catAx>
        <c:axId val="916727824"/>
        <c:scaling>
          <c:orientation val="minMax"/>
        </c:scaling>
        <c:delete val="1"/>
        <c:axPos val="b"/>
        <c:numFmt formatCode="General" sourceLinked="1"/>
        <c:majorTickMark val="out"/>
        <c:minorTickMark val="none"/>
        <c:tickLblPos val="nextTo"/>
        <c:crossAx val="916729784"/>
        <c:crosses val="autoZero"/>
        <c:auto val="1"/>
        <c:lblAlgn val="ctr"/>
        <c:lblOffset val="100"/>
        <c:noMultiLvlLbl val="0"/>
      </c:catAx>
      <c:valAx>
        <c:axId val="916729784"/>
        <c:scaling>
          <c:orientation val="minMax"/>
          <c:max val="7.5"/>
          <c:min val="-5"/>
        </c:scaling>
        <c:delete val="1"/>
        <c:axPos val="r"/>
        <c:numFmt formatCode="0.0;\ \–0.0" sourceLinked="1"/>
        <c:majorTickMark val="out"/>
        <c:minorTickMark val="none"/>
        <c:tickLblPos val="nextTo"/>
        <c:crossAx val="916727824"/>
        <c:crosses val="max"/>
        <c:crossBetween val="between"/>
        <c:majorUnit val="2.5"/>
        <c:minorUnit val="1"/>
      </c:valAx>
      <c:spPr>
        <a:noFill/>
        <a:ln w="12700">
          <a:noFill/>
          <a:prstDash val="dash"/>
        </a:ln>
      </c:spPr>
    </c:plotArea>
    <c:legend>
      <c:legendPos val="b"/>
      <c:layout>
        <c:manualLayout>
          <c:xMode val="edge"/>
          <c:yMode val="edge"/>
          <c:x val="0"/>
          <c:y val="0.83736284722222221"/>
          <c:w val="1"/>
          <c:h val="0.11603368055555556"/>
        </c:manualLayout>
      </c:layout>
      <c:overlay val="0"/>
      <c:txPr>
        <a:bodyPr/>
        <a:lstStyle/>
        <a:p>
          <a:pPr>
            <a:defRPr sz="1000" b="0" i="0" u="none" strike="noStrike" baseline="0">
              <a:solidFill>
                <a:srgbClr val="000000"/>
              </a:solidFill>
              <a:latin typeface="Arial"/>
              <a:ea typeface="Arial"/>
              <a:cs typeface="Arial"/>
            </a:defRPr>
          </a:pPr>
          <a:endParaRPr lang="lt-LT"/>
        </a:p>
      </c:txPr>
    </c:legend>
    <c:plotVisOnly val="1"/>
    <c:dispBlanksAs val="zero"/>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lt-LT"/>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27178192621292"/>
          <c:y val="0.13396112717549716"/>
          <c:w val="0.79096762634878293"/>
          <c:h val="0.69217055684842421"/>
        </c:manualLayout>
      </c:layout>
      <c:barChart>
        <c:barDir val="col"/>
        <c:grouping val="clustered"/>
        <c:varyColors val="0"/>
        <c:ser>
          <c:idx val="0"/>
          <c:order val="0"/>
          <c:tx>
            <c:strRef>
              <c:f>[4]mėn.!$I$224</c:f>
              <c:strCache>
                <c:ptCount val="1"/>
                <c:pt idx="0">
                  <c:v>GPM</c:v>
                </c:pt>
              </c:strCache>
            </c:strRef>
          </c:tx>
          <c:spPr>
            <a:solidFill>
              <a:schemeClr val="accent1"/>
            </a:solidFill>
            <a:ln>
              <a:noFill/>
            </a:ln>
            <a:effectLst/>
          </c:spPr>
          <c:invertIfNegative val="0"/>
          <c:cat>
            <c:strRef>
              <c:f>[4]mėn.!$J$223:$L$223</c:f>
              <c:strCache>
                <c:ptCount val="3"/>
                <c:pt idx="0">
                  <c:v>Sausis</c:v>
                </c:pt>
                <c:pt idx="1">
                  <c:v>Vasaris</c:v>
                </c:pt>
                <c:pt idx="2">
                  <c:v>Kovas</c:v>
                </c:pt>
              </c:strCache>
            </c:strRef>
          </c:cat>
          <c:val>
            <c:numRef>
              <c:f>[4]mėn.!$J$224:$L$224</c:f>
              <c:numCache>
                <c:formatCode>General</c:formatCode>
                <c:ptCount val="3"/>
                <c:pt idx="0">
                  <c:v>77.048131978435293</c:v>
                </c:pt>
                <c:pt idx="1">
                  <c:v>15.467961173153476</c:v>
                </c:pt>
                <c:pt idx="2">
                  <c:v>-68.856011649506627</c:v>
                </c:pt>
              </c:numCache>
            </c:numRef>
          </c:val>
          <c:extLst>
            <c:ext xmlns:c16="http://schemas.microsoft.com/office/drawing/2014/chart" uri="{C3380CC4-5D6E-409C-BE32-E72D297353CC}">
              <c16:uniqueId val="{00000000-18EB-4E2C-B911-D8E9D9C20749}"/>
            </c:ext>
          </c:extLst>
        </c:ser>
        <c:ser>
          <c:idx val="2"/>
          <c:order val="2"/>
          <c:tx>
            <c:strRef>
              <c:f>[4]mėn.!$I$226</c:f>
              <c:strCache>
                <c:ptCount val="1"/>
                <c:pt idx="0">
                  <c:v>PVM</c:v>
                </c:pt>
              </c:strCache>
            </c:strRef>
          </c:tx>
          <c:spPr>
            <a:solidFill>
              <a:schemeClr val="accent3"/>
            </a:solidFill>
            <a:ln>
              <a:noFill/>
            </a:ln>
            <a:effectLst/>
          </c:spPr>
          <c:invertIfNegative val="0"/>
          <c:cat>
            <c:strRef>
              <c:f>[4]mėn.!$J$223:$L$223</c:f>
              <c:strCache>
                <c:ptCount val="3"/>
                <c:pt idx="0">
                  <c:v>Sausis</c:v>
                </c:pt>
                <c:pt idx="1">
                  <c:v>Vasaris</c:v>
                </c:pt>
                <c:pt idx="2">
                  <c:v>Kovas</c:v>
                </c:pt>
              </c:strCache>
            </c:strRef>
          </c:cat>
          <c:val>
            <c:numRef>
              <c:f>[4]mėn.!$J$226:$L$226</c:f>
              <c:numCache>
                <c:formatCode>General</c:formatCode>
                <c:ptCount val="3"/>
                <c:pt idx="0">
                  <c:v>18.409477004517406</c:v>
                </c:pt>
                <c:pt idx="1">
                  <c:v>8.9609863545133006</c:v>
                </c:pt>
                <c:pt idx="2">
                  <c:v>-26.393238487986359</c:v>
                </c:pt>
              </c:numCache>
            </c:numRef>
          </c:val>
          <c:extLst>
            <c:ext xmlns:c16="http://schemas.microsoft.com/office/drawing/2014/chart" uri="{C3380CC4-5D6E-409C-BE32-E72D297353CC}">
              <c16:uniqueId val="{00000001-18EB-4E2C-B911-D8E9D9C20749}"/>
            </c:ext>
          </c:extLst>
        </c:ser>
        <c:ser>
          <c:idx val="3"/>
          <c:order val="3"/>
          <c:tx>
            <c:strRef>
              <c:f>[4]mėn.!$I$227</c:f>
              <c:strCache>
                <c:ptCount val="1"/>
                <c:pt idx="0">
                  <c:v>Akcizai</c:v>
                </c:pt>
              </c:strCache>
            </c:strRef>
          </c:tx>
          <c:spPr>
            <a:solidFill>
              <a:schemeClr val="accent2"/>
            </a:solidFill>
            <a:ln>
              <a:noFill/>
            </a:ln>
            <a:effectLst/>
          </c:spPr>
          <c:invertIfNegative val="0"/>
          <c:cat>
            <c:strRef>
              <c:f>[4]mėn.!$J$223:$L$223</c:f>
              <c:strCache>
                <c:ptCount val="3"/>
                <c:pt idx="0">
                  <c:v>Sausis</c:v>
                </c:pt>
                <c:pt idx="1">
                  <c:v>Vasaris</c:v>
                </c:pt>
                <c:pt idx="2">
                  <c:v>Kovas</c:v>
                </c:pt>
              </c:strCache>
            </c:strRef>
          </c:cat>
          <c:val>
            <c:numRef>
              <c:f>[4]mėn.!$J$227:$L$227</c:f>
              <c:numCache>
                <c:formatCode>General</c:formatCode>
                <c:ptCount val="3"/>
                <c:pt idx="0">
                  <c:v>13.016352051756064</c:v>
                </c:pt>
                <c:pt idx="1">
                  <c:v>-9.5297597840385944</c:v>
                </c:pt>
                <c:pt idx="2">
                  <c:v>-17.228632463860283</c:v>
                </c:pt>
              </c:numCache>
            </c:numRef>
          </c:val>
          <c:extLst>
            <c:ext xmlns:c16="http://schemas.microsoft.com/office/drawing/2014/chart" uri="{C3380CC4-5D6E-409C-BE32-E72D297353CC}">
              <c16:uniqueId val="{00000002-18EB-4E2C-B911-D8E9D9C20749}"/>
            </c:ext>
          </c:extLst>
        </c:ser>
        <c:dLbls>
          <c:showLegendKey val="0"/>
          <c:showVal val="0"/>
          <c:showCatName val="0"/>
          <c:showSerName val="0"/>
          <c:showPercent val="0"/>
          <c:showBubbleSize val="0"/>
        </c:dLbls>
        <c:gapWidth val="219"/>
        <c:overlap val="-27"/>
        <c:axId val="821751407"/>
        <c:axId val="544498927"/>
        <c:extLst>
          <c:ext xmlns:c15="http://schemas.microsoft.com/office/drawing/2012/chart" uri="{02D57815-91ED-43cb-92C2-25804820EDAC}">
            <c15:filteredBarSeries>
              <c15:ser>
                <c:idx val="1"/>
                <c:order val="1"/>
                <c:tx>
                  <c:strRef>
                    <c:extLst>
                      <c:ext uri="{02D57815-91ED-43cb-92C2-25804820EDAC}">
                        <c15:formulaRef>
                          <c15:sqref>[4]mėn.!$I$225</c15:sqref>
                        </c15:formulaRef>
                      </c:ext>
                    </c:extLst>
                    <c:strCache>
                      <c:ptCount val="1"/>
                      <c:pt idx="0">
                        <c:v>PM</c:v>
                      </c:pt>
                    </c:strCache>
                  </c:strRef>
                </c:tx>
                <c:spPr>
                  <a:solidFill>
                    <a:schemeClr val="accent2"/>
                  </a:solidFill>
                  <a:ln>
                    <a:noFill/>
                  </a:ln>
                  <a:effectLst/>
                </c:spPr>
                <c:invertIfNegative val="0"/>
                <c:cat>
                  <c:strRef>
                    <c:extLst>
                      <c:ext uri="{02D57815-91ED-43cb-92C2-25804820EDAC}">
                        <c15:formulaRef>
                          <c15:sqref>[4]mėn.!$J$223:$L$223</c15:sqref>
                        </c15:formulaRef>
                      </c:ext>
                    </c:extLst>
                    <c:strCache>
                      <c:ptCount val="3"/>
                      <c:pt idx="0">
                        <c:v>Sausis</c:v>
                      </c:pt>
                      <c:pt idx="1">
                        <c:v>Vasaris</c:v>
                      </c:pt>
                      <c:pt idx="2">
                        <c:v>Kovas</c:v>
                      </c:pt>
                    </c:strCache>
                  </c:strRef>
                </c:cat>
                <c:val>
                  <c:numRef>
                    <c:extLst>
                      <c:ext uri="{02D57815-91ED-43cb-92C2-25804820EDAC}">
                        <c15:formulaRef>
                          <c15:sqref>[4]mėn.!$J$225:$L$225</c15:sqref>
                        </c15:formulaRef>
                      </c:ext>
                    </c:extLst>
                    <c:numCache>
                      <c:formatCode>General</c:formatCode>
                      <c:ptCount val="3"/>
                      <c:pt idx="0">
                        <c:v>378.93964948302414</c:v>
                      </c:pt>
                      <c:pt idx="1">
                        <c:v>1138.2231404958716</c:v>
                      </c:pt>
                      <c:pt idx="2">
                        <c:v>-2.7373728448601864</c:v>
                      </c:pt>
                    </c:numCache>
                  </c:numRef>
                </c:val>
                <c:extLst>
                  <c:ext xmlns:c16="http://schemas.microsoft.com/office/drawing/2014/chart" uri="{C3380CC4-5D6E-409C-BE32-E72D297353CC}">
                    <c16:uniqueId val="{00000003-18EB-4E2C-B911-D8E9D9C20749}"/>
                  </c:ext>
                </c:extLst>
              </c15:ser>
            </c15:filteredBarSeries>
          </c:ext>
        </c:extLst>
      </c:barChart>
      <c:catAx>
        <c:axId val="821751407"/>
        <c:scaling>
          <c:orientation val="minMax"/>
        </c:scaling>
        <c:delete val="0"/>
        <c:axPos val="b"/>
        <c:majorGridlines>
          <c:spPr>
            <a:ln w="12700" cap="flat" cmpd="sng" algn="ctr">
              <a:noFill/>
              <a:prstDash val="dash"/>
              <a:round/>
            </a:ln>
            <a:effectLst/>
          </c:spPr>
        </c:majorGridlines>
        <c:numFmt formatCode="General" sourceLinked="1"/>
        <c:majorTickMark val="none"/>
        <c:minorTickMark val="none"/>
        <c:tickLblPos val="low"/>
        <c:spPr>
          <a:noFill/>
          <a:ln w="12700" cap="flat" cmpd="sng" algn="ctr">
            <a:solidFill>
              <a:schemeClr val="tx1">
                <a:lumMod val="15000"/>
                <a:lumOff val="85000"/>
              </a:schemeClr>
            </a:solidFill>
            <a:prstDash val="dash"/>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44498927"/>
        <c:crosses val="autoZero"/>
        <c:auto val="1"/>
        <c:lblAlgn val="ctr"/>
        <c:lblOffset val="100"/>
        <c:noMultiLvlLbl val="0"/>
      </c:catAx>
      <c:valAx>
        <c:axId val="544498927"/>
        <c:scaling>
          <c:orientation val="minMax"/>
        </c:scaling>
        <c:delete val="0"/>
        <c:axPos val="l"/>
        <c:majorGridlines>
          <c:spPr>
            <a:ln w="12700" cap="flat" cmpd="sng" algn="ctr">
              <a:solidFill>
                <a:schemeClr val="tx1">
                  <a:lumMod val="15000"/>
                  <a:lumOff val="85000"/>
                </a:schemeClr>
              </a:solidFill>
              <a:prstDash val="dash"/>
              <a:round/>
            </a:ln>
            <a:effectLst/>
          </c:spPr>
        </c:majorGridlines>
        <c:numFmt formatCode="0.0;\–0.0" sourceLinked="0"/>
        <c:majorTickMark val="none"/>
        <c:minorTickMark val="none"/>
        <c:tickLblPos val="nextTo"/>
        <c:spPr>
          <a:noFill/>
          <a:ln>
            <a:solidFill>
              <a:schemeClr val="tx1">
                <a:lumMod val="15000"/>
                <a:lumOff val="85000"/>
              </a:schemeClr>
            </a:solidFill>
            <a:prstDash val="dash"/>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821751407"/>
        <c:crosses val="autoZero"/>
        <c:crossBetween val="between"/>
        <c:majorUnit val="30"/>
      </c:valAx>
      <c:spPr>
        <a:noFill/>
        <a:ln>
          <a:solidFill>
            <a:srgbClr val="D1D1D1"/>
          </a:solidFill>
          <a:prstDash val="dash"/>
        </a:ln>
        <a:effectLst/>
      </c:spPr>
    </c:plotArea>
    <c:legend>
      <c:legendPos val="b"/>
      <c:layout>
        <c:manualLayout>
          <c:xMode val="edge"/>
          <c:yMode val="edge"/>
          <c:x val="0.31003940892945919"/>
          <c:y val="0.91157561903856055"/>
          <c:w val="0.44091063689321264"/>
          <c:h val="8.0770983768961024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defRPr>
      </a:pPr>
      <a:endParaRPr lang="lt-L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034961066457131E-2"/>
          <c:y val="0.11707188371166866"/>
          <c:w val="0.80855392036494389"/>
          <c:h val="0.49573778887395176"/>
        </c:manualLayout>
      </c:layout>
      <c:barChart>
        <c:barDir val="col"/>
        <c:grouping val="stacked"/>
        <c:varyColors val="0"/>
        <c:ser>
          <c:idx val="0"/>
          <c:order val="0"/>
          <c:tx>
            <c:strRef>
              <c:f>'10 pav.'!$D$5</c:f>
              <c:strCache>
                <c:ptCount val="1"/>
                <c:pt idx="0">
                  <c:v>Darbo užmokestis ir socialinis draudimas</c:v>
                </c:pt>
              </c:strCache>
            </c:strRef>
          </c:tx>
          <c:spPr>
            <a:solidFill>
              <a:schemeClr val="accent1"/>
            </a:solidFill>
            <a:ln>
              <a:noFill/>
            </a:ln>
            <a:effectLst/>
          </c:spPr>
          <c:invertIfNegative val="0"/>
          <c:cat>
            <c:strRef>
              <c:extLst>
                <c:ext xmlns:c15="http://schemas.microsoft.com/office/drawing/2012/chart" uri="{02D57815-91ED-43cb-92C2-25804820EDAC}">
                  <c15:fullRef>
                    <c15:sqref>'10 pav.'!$E$4:$L$4</c15:sqref>
                  </c15:fullRef>
                </c:ext>
              </c:extLst>
              <c:f>'10 pav.'!$I$4:$L$4</c:f>
              <c:strCache>
                <c:ptCount val="4"/>
                <c:pt idx="0">
                  <c:v>Sausis</c:v>
                </c:pt>
                <c:pt idx="1">
                  <c:v>Vasaris</c:v>
                </c:pt>
                <c:pt idx="2">
                  <c:v>Kovas</c:v>
                </c:pt>
                <c:pt idx="3">
                  <c:v>Balandis</c:v>
                </c:pt>
              </c:strCache>
            </c:strRef>
          </c:cat>
          <c:val>
            <c:numRef>
              <c:extLst>
                <c:ext xmlns:c15="http://schemas.microsoft.com/office/drawing/2012/chart" uri="{02D57815-91ED-43cb-92C2-25804820EDAC}">
                  <c15:fullRef>
                    <c15:sqref>'10 pav.'!$E$5:$L$5</c15:sqref>
                  </c15:fullRef>
                </c:ext>
              </c:extLst>
              <c:f>'10 pav.'!$I$5:$L$5</c:f>
              <c:numCache>
                <c:formatCode>0.0;\–0.0</c:formatCode>
                <c:ptCount val="4"/>
                <c:pt idx="0">
                  <c:v>1.854811511973866</c:v>
                </c:pt>
                <c:pt idx="1">
                  <c:v>0.63917981415400149</c:v>
                </c:pt>
                <c:pt idx="2">
                  <c:v>0.95902319600211439</c:v>
                </c:pt>
                <c:pt idx="3">
                  <c:v>1.4123420247034912</c:v>
                </c:pt>
              </c:numCache>
            </c:numRef>
          </c:val>
          <c:extLst>
            <c:ext xmlns:c16="http://schemas.microsoft.com/office/drawing/2014/chart" uri="{C3380CC4-5D6E-409C-BE32-E72D297353CC}">
              <c16:uniqueId val="{00000000-38C7-44F2-A7D8-B872CC7A56DF}"/>
            </c:ext>
          </c:extLst>
        </c:ser>
        <c:ser>
          <c:idx val="1"/>
          <c:order val="1"/>
          <c:tx>
            <c:strRef>
              <c:f>'10 pav.'!$D$6</c:f>
              <c:strCache>
                <c:ptCount val="1"/>
                <c:pt idx="0">
                  <c:v>Prekių ir paslaugų naudojimo išlaidos</c:v>
                </c:pt>
              </c:strCache>
            </c:strRef>
          </c:tx>
          <c:spPr>
            <a:solidFill>
              <a:schemeClr val="accent2"/>
            </a:solidFill>
            <a:ln>
              <a:noFill/>
            </a:ln>
            <a:effectLst/>
          </c:spPr>
          <c:invertIfNegative val="0"/>
          <c:cat>
            <c:strRef>
              <c:extLst>
                <c:ext xmlns:c15="http://schemas.microsoft.com/office/drawing/2012/chart" uri="{02D57815-91ED-43cb-92C2-25804820EDAC}">
                  <c15:fullRef>
                    <c15:sqref>'10 pav.'!$E$4:$L$4</c15:sqref>
                  </c15:fullRef>
                </c:ext>
              </c:extLst>
              <c:f>'10 pav.'!$I$4:$L$4</c:f>
              <c:strCache>
                <c:ptCount val="4"/>
                <c:pt idx="0">
                  <c:v>Sausis</c:v>
                </c:pt>
                <c:pt idx="1">
                  <c:v>Vasaris</c:v>
                </c:pt>
                <c:pt idx="2">
                  <c:v>Kovas</c:v>
                </c:pt>
                <c:pt idx="3">
                  <c:v>Balandis</c:v>
                </c:pt>
              </c:strCache>
            </c:strRef>
          </c:cat>
          <c:val>
            <c:numRef>
              <c:extLst>
                <c:ext xmlns:c15="http://schemas.microsoft.com/office/drawing/2012/chart" uri="{02D57815-91ED-43cb-92C2-25804820EDAC}">
                  <c15:fullRef>
                    <c15:sqref>'10 pav.'!$E$6:$L$6</c15:sqref>
                  </c15:fullRef>
                </c:ext>
              </c:extLst>
              <c:f>'10 pav.'!$I$6:$L$6</c:f>
              <c:numCache>
                <c:formatCode>0.0;\–0.0</c:formatCode>
                <c:ptCount val="4"/>
                <c:pt idx="0">
                  <c:v>1.0681188785569302</c:v>
                </c:pt>
                <c:pt idx="1">
                  <c:v>0.38318329197384332</c:v>
                </c:pt>
                <c:pt idx="2">
                  <c:v>4.4522806516433411</c:v>
                </c:pt>
                <c:pt idx="3">
                  <c:v>1.4004138404747157</c:v>
                </c:pt>
              </c:numCache>
            </c:numRef>
          </c:val>
          <c:extLst>
            <c:ext xmlns:c16="http://schemas.microsoft.com/office/drawing/2014/chart" uri="{C3380CC4-5D6E-409C-BE32-E72D297353CC}">
              <c16:uniqueId val="{00000001-38C7-44F2-A7D8-B872CC7A56DF}"/>
            </c:ext>
          </c:extLst>
        </c:ser>
        <c:ser>
          <c:idx val="2"/>
          <c:order val="2"/>
          <c:tx>
            <c:strRef>
              <c:f>'10 pav.'!$D$7</c:f>
              <c:strCache>
                <c:ptCount val="1"/>
                <c:pt idx="0">
                  <c:v>Subsidijos</c:v>
                </c:pt>
              </c:strCache>
            </c:strRef>
          </c:tx>
          <c:spPr>
            <a:solidFill>
              <a:schemeClr val="accent3"/>
            </a:solidFill>
            <a:ln>
              <a:noFill/>
            </a:ln>
            <a:effectLst/>
          </c:spPr>
          <c:invertIfNegative val="0"/>
          <c:cat>
            <c:strRef>
              <c:extLst>
                <c:ext xmlns:c15="http://schemas.microsoft.com/office/drawing/2012/chart" uri="{02D57815-91ED-43cb-92C2-25804820EDAC}">
                  <c15:fullRef>
                    <c15:sqref>'10 pav.'!$E$4:$L$4</c15:sqref>
                  </c15:fullRef>
                </c:ext>
              </c:extLst>
              <c:f>'10 pav.'!$I$4:$L$4</c:f>
              <c:strCache>
                <c:ptCount val="4"/>
                <c:pt idx="0">
                  <c:v>Sausis</c:v>
                </c:pt>
                <c:pt idx="1">
                  <c:v>Vasaris</c:v>
                </c:pt>
                <c:pt idx="2">
                  <c:v>Kovas</c:v>
                </c:pt>
                <c:pt idx="3">
                  <c:v>Balandis</c:v>
                </c:pt>
              </c:strCache>
            </c:strRef>
          </c:cat>
          <c:val>
            <c:numRef>
              <c:extLst>
                <c:ext xmlns:c15="http://schemas.microsoft.com/office/drawing/2012/chart" uri="{02D57815-91ED-43cb-92C2-25804820EDAC}">
                  <c15:fullRef>
                    <c15:sqref>'10 pav.'!$E$7:$L$7</c15:sqref>
                  </c15:fullRef>
                </c:ext>
              </c:extLst>
              <c:f>'10 pav.'!$I$7:$L$7</c:f>
              <c:numCache>
                <c:formatCode>0.0;\–0.0</c:formatCode>
                <c:ptCount val="4"/>
                <c:pt idx="0">
                  <c:v>0.36637697533356361</c:v>
                </c:pt>
                <c:pt idx="1">
                  <c:v>3.8618291158729945E-2</c:v>
                </c:pt>
                <c:pt idx="2">
                  <c:v>-0.21616530809090176</c:v>
                </c:pt>
                <c:pt idx="3">
                  <c:v>-2.753234976076864E-2</c:v>
                </c:pt>
              </c:numCache>
            </c:numRef>
          </c:val>
          <c:extLst>
            <c:ext xmlns:c16="http://schemas.microsoft.com/office/drawing/2014/chart" uri="{C3380CC4-5D6E-409C-BE32-E72D297353CC}">
              <c16:uniqueId val="{00000002-38C7-44F2-A7D8-B872CC7A56DF}"/>
            </c:ext>
          </c:extLst>
        </c:ser>
        <c:ser>
          <c:idx val="3"/>
          <c:order val="3"/>
          <c:tx>
            <c:strRef>
              <c:f>'10 pav.'!$D$8</c:f>
              <c:strCache>
                <c:ptCount val="1"/>
                <c:pt idx="0">
                  <c:v>Socialinės išmokos (pašalpos)</c:v>
                </c:pt>
              </c:strCache>
            </c:strRef>
          </c:tx>
          <c:spPr>
            <a:solidFill>
              <a:schemeClr val="accent4"/>
            </a:solidFill>
            <a:ln>
              <a:noFill/>
            </a:ln>
            <a:effectLst/>
          </c:spPr>
          <c:invertIfNegative val="0"/>
          <c:cat>
            <c:strRef>
              <c:extLst>
                <c:ext xmlns:c15="http://schemas.microsoft.com/office/drawing/2012/chart" uri="{02D57815-91ED-43cb-92C2-25804820EDAC}">
                  <c15:fullRef>
                    <c15:sqref>'10 pav.'!$E$4:$L$4</c15:sqref>
                  </c15:fullRef>
                </c:ext>
              </c:extLst>
              <c:f>'10 pav.'!$I$4:$L$4</c:f>
              <c:strCache>
                <c:ptCount val="4"/>
                <c:pt idx="0">
                  <c:v>Sausis</c:v>
                </c:pt>
                <c:pt idx="1">
                  <c:v>Vasaris</c:v>
                </c:pt>
                <c:pt idx="2">
                  <c:v>Kovas</c:v>
                </c:pt>
                <c:pt idx="3">
                  <c:v>Balandis</c:v>
                </c:pt>
              </c:strCache>
            </c:strRef>
          </c:cat>
          <c:val>
            <c:numRef>
              <c:extLst>
                <c:ext xmlns:c15="http://schemas.microsoft.com/office/drawing/2012/chart" uri="{02D57815-91ED-43cb-92C2-25804820EDAC}">
                  <c15:fullRef>
                    <c15:sqref>'10 pav.'!$E$8:$L$8</c15:sqref>
                  </c15:fullRef>
                </c:ext>
              </c:extLst>
              <c:f>'10 pav.'!$I$8:$L$8</c:f>
              <c:numCache>
                <c:formatCode>0.0;\–0.0</c:formatCode>
                <c:ptCount val="4"/>
                <c:pt idx="0">
                  <c:v>6.8802006044654114</c:v>
                </c:pt>
                <c:pt idx="1">
                  <c:v>14.426083648812648</c:v>
                </c:pt>
                <c:pt idx="2">
                  <c:v>15.334622623402074</c:v>
                </c:pt>
                <c:pt idx="3">
                  <c:v>6.9039280035805604</c:v>
                </c:pt>
              </c:numCache>
            </c:numRef>
          </c:val>
          <c:extLst>
            <c:ext xmlns:c16="http://schemas.microsoft.com/office/drawing/2014/chart" uri="{C3380CC4-5D6E-409C-BE32-E72D297353CC}">
              <c16:uniqueId val="{00000003-38C7-44F2-A7D8-B872CC7A56DF}"/>
            </c:ext>
          </c:extLst>
        </c:ser>
        <c:ser>
          <c:idx val="4"/>
          <c:order val="4"/>
          <c:tx>
            <c:strRef>
              <c:f>'10 pav.'!$D$9</c:f>
              <c:strCache>
                <c:ptCount val="1"/>
                <c:pt idx="0">
                  <c:v>Kitos išlaidos</c:v>
                </c:pt>
              </c:strCache>
            </c:strRef>
          </c:tx>
          <c:spPr>
            <a:solidFill>
              <a:schemeClr val="accent5"/>
            </a:solidFill>
            <a:ln>
              <a:noFill/>
            </a:ln>
            <a:effectLst/>
          </c:spPr>
          <c:invertIfNegative val="0"/>
          <c:cat>
            <c:strRef>
              <c:extLst>
                <c:ext xmlns:c15="http://schemas.microsoft.com/office/drawing/2012/chart" uri="{02D57815-91ED-43cb-92C2-25804820EDAC}">
                  <c15:fullRef>
                    <c15:sqref>'10 pav.'!$E$4:$L$4</c15:sqref>
                  </c15:fullRef>
                </c:ext>
              </c:extLst>
              <c:f>'10 pav.'!$I$4:$L$4</c:f>
              <c:strCache>
                <c:ptCount val="4"/>
                <c:pt idx="0">
                  <c:v>Sausis</c:v>
                </c:pt>
                <c:pt idx="1">
                  <c:v>Vasaris</c:v>
                </c:pt>
                <c:pt idx="2">
                  <c:v>Kovas</c:v>
                </c:pt>
                <c:pt idx="3">
                  <c:v>Balandis</c:v>
                </c:pt>
              </c:strCache>
            </c:strRef>
          </c:cat>
          <c:val>
            <c:numRef>
              <c:extLst>
                <c:ext xmlns:c15="http://schemas.microsoft.com/office/drawing/2012/chart" uri="{02D57815-91ED-43cb-92C2-25804820EDAC}">
                  <c15:fullRef>
                    <c15:sqref>'10 pav.'!$E$9:$L$9</c15:sqref>
                  </c15:fullRef>
                </c:ext>
              </c:extLst>
              <c:f>'10 pav.'!$I$9:$L$9</c:f>
              <c:numCache>
                <c:formatCode>0.0;\–0.0</c:formatCode>
                <c:ptCount val="4"/>
                <c:pt idx="0">
                  <c:v>0.11914303974483156</c:v>
                </c:pt>
                <c:pt idx="1">
                  <c:v>6.5985835129603139</c:v>
                </c:pt>
                <c:pt idx="2">
                  <c:v>-0.28434425257714036</c:v>
                </c:pt>
                <c:pt idx="3">
                  <c:v>16.163499846283965</c:v>
                </c:pt>
              </c:numCache>
            </c:numRef>
          </c:val>
          <c:extLst>
            <c:ext xmlns:c16="http://schemas.microsoft.com/office/drawing/2014/chart" uri="{C3380CC4-5D6E-409C-BE32-E72D297353CC}">
              <c16:uniqueId val="{00000004-38C7-44F2-A7D8-B872CC7A56DF}"/>
            </c:ext>
          </c:extLst>
        </c:ser>
        <c:ser>
          <c:idx val="5"/>
          <c:order val="5"/>
          <c:tx>
            <c:strRef>
              <c:f>'10 pav.'!$D$10</c:f>
              <c:strCache>
                <c:ptCount val="1"/>
                <c:pt idx="0">
                  <c:v>Pervedamos ES, kitos tarptaut. finans. paramos ir bendrojo finansavimo lėšos</c:v>
                </c:pt>
              </c:strCache>
            </c:strRef>
          </c:tx>
          <c:spPr>
            <a:solidFill>
              <a:schemeClr val="accent6"/>
            </a:solidFill>
            <a:ln>
              <a:noFill/>
            </a:ln>
            <a:effectLst/>
          </c:spPr>
          <c:invertIfNegative val="0"/>
          <c:cat>
            <c:strRef>
              <c:extLst>
                <c:ext xmlns:c15="http://schemas.microsoft.com/office/drawing/2012/chart" uri="{02D57815-91ED-43cb-92C2-25804820EDAC}">
                  <c15:fullRef>
                    <c15:sqref>'10 pav.'!$E$4:$L$4</c15:sqref>
                  </c15:fullRef>
                </c:ext>
              </c:extLst>
              <c:f>'10 pav.'!$I$4:$L$4</c:f>
              <c:strCache>
                <c:ptCount val="4"/>
                <c:pt idx="0">
                  <c:v>Sausis</c:v>
                </c:pt>
                <c:pt idx="1">
                  <c:v>Vasaris</c:v>
                </c:pt>
                <c:pt idx="2">
                  <c:v>Kovas</c:v>
                </c:pt>
                <c:pt idx="3">
                  <c:v>Balandis</c:v>
                </c:pt>
              </c:strCache>
            </c:strRef>
          </c:cat>
          <c:val>
            <c:numRef>
              <c:extLst>
                <c:ext xmlns:c15="http://schemas.microsoft.com/office/drawing/2012/chart" uri="{02D57815-91ED-43cb-92C2-25804820EDAC}">
                  <c15:fullRef>
                    <c15:sqref>'10 pav.'!$E$10:$L$10</c15:sqref>
                  </c15:fullRef>
                </c:ext>
              </c:extLst>
              <c:f>'10 pav.'!$I$10:$L$10</c:f>
              <c:numCache>
                <c:formatCode>0.0;\–0.0</c:formatCode>
                <c:ptCount val="4"/>
                <c:pt idx="0">
                  <c:v>0.95562384434755132</c:v>
                </c:pt>
                <c:pt idx="1">
                  <c:v>-0.26590830872896554</c:v>
                </c:pt>
                <c:pt idx="2">
                  <c:v>0.84434551397099855</c:v>
                </c:pt>
                <c:pt idx="3">
                  <c:v>0.82607552086029334</c:v>
                </c:pt>
              </c:numCache>
            </c:numRef>
          </c:val>
          <c:extLst>
            <c:ext xmlns:c16="http://schemas.microsoft.com/office/drawing/2014/chart" uri="{C3380CC4-5D6E-409C-BE32-E72D297353CC}">
              <c16:uniqueId val="{00000005-38C7-44F2-A7D8-B872CC7A56DF}"/>
            </c:ext>
          </c:extLst>
        </c:ser>
        <c:ser>
          <c:idx val="6"/>
          <c:order val="6"/>
          <c:tx>
            <c:strRef>
              <c:f>'10 pav.'!$D$11</c:f>
              <c:strCache>
                <c:ptCount val="1"/>
                <c:pt idx="0">
                  <c:v>Materialiojo ir nematerialiojo turto įsigijimo išlaidos</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'10 pav.'!$E$4:$L$4</c15:sqref>
                  </c15:fullRef>
                </c:ext>
              </c:extLst>
              <c:f>'10 pav.'!$I$4:$L$4</c:f>
              <c:strCache>
                <c:ptCount val="4"/>
                <c:pt idx="0">
                  <c:v>Sausis</c:v>
                </c:pt>
                <c:pt idx="1">
                  <c:v>Vasaris</c:v>
                </c:pt>
                <c:pt idx="2">
                  <c:v>Kovas</c:v>
                </c:pt>
                <c:pt idx="3">
                  <c:v>Balandis</c:v>
                </c:pt>
              </c:strCache>
            </c:strRef>
          </c:cat>
          <c:val>
            <c:numRef>
              <c:extLst>
                <c:ext xmlns:c15="http://schemas.microsoft.com/office/drawing/2012/chart" uri="{02D57815-91ED-43cb-92C2-25804820EDAC}">
                  <c15:fullRef>
                    <c15:sqref>'10 pav.'!$E$11:$L$11</c15:sqref>
                  </c15:fullRef>
                </c:ext>
              </c:extLst>
              <c:f>'10 pav.'!$I$11:$L$11</c:f>
              <c:numCache>
                <c:formatCode>0.0;\–0.0</c:formatCode>
                <c:ptCount val="4"/>
                <c:pt idx="0">
                  <c:v>-0.18017891759329985</c:v>
                </c:pt>
                <c:pt idx="1">
                  <c:v>0.88411976742079812</c:v>
                </c:pt>
                <c:pt idx="2">
                  <c:v>0.86731440454174535</c:v>
                </c:pt>
                <c:pt idx="3">
                  <c:v>3.4614690391600047</c:v>
                </c:pt>
              </c:numCache>
            </c:numRef>
          </c:val>
          <c:extLst>
            <c:ext xmlns:c16="http://schemas.microsoft.com/office/drawing/2014/chart" uri="{C3380CC4-5D6E-409C-BE32-E72D297353CC}">
              <c16:uniqueId val="{00000006-38C7-44F2-A7D8-B872CC7A56DF}"/>
            </c:ext>
          </c:extLst>
        </c:ser>
        <c:dLbls>
          <c:showLegendKey val="0"/>
          <c:showVal val="0"/>
          <c:showCatName val="0"/>
          <c:showSerName val="0"/>
          <c:showPercent val="0"/>
          <c:showBubbleSize val="0"/>
        </c:dLbls>
        <c:gapWidth val="150"/>
        <c:overlap val="100"/>
        <c:axId val="948467696"/>
        <c:axId val="1097133680"/>
        <c:extLst>
          <c:ext xmlns:c15="http://schemas.microsoft.com/office/drawing/2012/chart" uri="{02D57815-91ED-43cb-92C2-25804820EDAC}">
            <c15:filteredBarSeries>
              <c15:ser>
                <c:idx val="7"/>
                <c:order val="7"/>
                <c:tx>
                  <c:strRef>
                    <c:extLst>
                      <c:ext uri="{02D57815-91ED-43cb-92C2-25804820EDAC}">
                        <c15:formulaRef>
                          <c15:sqref>'10 pav.'!$D$12</c15:sqref>
                        </c15:formulaRef>
                      </c:ext>
                    </c:extLst>
                    <c:strCache>
                      <c:ptCount val="1"/>
                      <c:pt idx="0">
                        <c:v>Iš viso išlaidų</c:v>
                      </c:pt>
                    </c:strCache>
                  </c:strRef>
                </c:tx>
                <c:spPr>
                  <a:solidFill>
                    <a:schemeClr val="accent2">
                      <a:lumMod val="60000"/>
                    </a:schemeClr>
                  </a:solidFill>
                  <a:ln>
                    <a:noFill/>
                  </a:ln>
                  <a:effectLst/>
                </c:spPr>
                <c:invertIfNegative val="0"/>
                <c:cat>
                  <c:strRef>
                    <c:extLst>
                      <c:ext uri="{02D57815-91ED-43cb-92C2-25804820EDAC}">
                        <c15:fullRef>
                          <c15:sqref>'10 pav.'!$E$4:$L$4</c15:sqref>
                        </c15:fullRef>
                        <c15:formulaRef>
                          <c15:sqref>'10 pav.'!$I$4:$L$4</c15:sqref>
                        </c15:formulaRef>
                      </c:ext>
                    </c:extLst>
                    <c:strCache>
                      <c:ptCount val="4"/>
                      <c:pt idx="0">
                        <c:v>Sausis</c:v>
                      </c:pt>
                      <c:pt idx="1">
                        <c:v>Vasaris</c:v>
                      </c:pt>
                      <c:pt idx="2">
                        <c:v>Kovas</c:v>
                      </c:pt>
                      <c:pt idx="3">
                        <c:v>Balandis</c:v>
                      </c:pt>
                    </c:strCache>
                  </c:strRef>
                </c:cat>
                <c:val>
                  <c:numRef>
                    <c:extLst>
                      <c:ext uri="{02D57815-91ED-43cb-92C2-25804820EDAC}">
                        <c15:fullRef>
                          <c15:sqref>'10 pav.'!$E$12:$L$12</c15:sqref>
                        </c15:fullRef>
                        <c15:formulaRef>
                          <c15:sqref>'10 pav.'!$I$12:$L$12</c15:sqref>
                        </c15:formulaRef>
                      </c:ext>
                    </c:extLst>
                    <c:numCache>
                      <c:formatCode>0.0;\–0.0</c:formatCode>
                      <c:ptCount val="4"/>
                      <c:pt idx="0">
                        <c:v>5.3978391107196533</c:v>
                      </c:pt>
                      <c:pt idx="1">
                        <c:v>21.432137228974607</c:v>
                      </c:pt>
                      <c:pt idx="2">
                        <c:v>26.499398563769681</c:v>
                      </c:pt>
                      <c:pt idx="3">
                        <c:v>35.161616393496239</c:v>
                      </c:pt>
                    </c:numCache>
                  </c:numRef>
                </c:val>
                <c:extLst>
                  <c:ext xmlns:c16="http://schemas.microsoft.com/office/drawing/2014/chart" uri="{C3380CC4-5D6E-409C-BE32-E72D297353CC}">
                    <c16:uniqueId val="{00000007-38C7-44F2-A7D8-B872CC7A56DF}"/>
                  </c:ext>
                </c:extLst>
              </c15:ser>
            </c15:filteredBarSeries>
          </c:ext>
        </c:extLst>
      </c:barChart>
      <c:catAx>
        <c:axId val="948467696"/>
        <c:scaling>
          <c:orientation val="minMax"/>
        </c:scaling>
        <c:delete val="0"/>
        <c:axPos val="b"/>
        <c:majorGridlines>
          <c:spPr>
            <a:ln w="9525" cap="flat" cmpd="sng" algn="ctr">
              <a:noFill/>
              <a:prstDash val="dash"/>
              <a:round/>
            </a:ln>
            <a:effectLst/>
          </c:spPr>
        </c:majorGridlines>
        <c:numFmt formatCode="General" sourceLinked="1"/>
        <c:majorTickMark val="none"/>
        <c:minorTickMark val="none"/>
        <c:tickLblPos val="low"/>
        <c:spPr>
          <a:noFill/>
          <a:ln w="12700"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1097133680"/>
        <c:crosses val="autoZero"/>
        <c:auto val="1"/>
        <c:lblAlgn val="ctr"/>
        <c:lblOffset val="100"/>
        <c:noMultiLvlLbl val="0"/>
      </c:catAx>
      <c:valAx>
        <c:axId val="1097133680"/>
        <c:scaling>
          <c:orientation val="minMax"/>
          <c:max val="40"/>
          <c:min val="-10"/>
        </c:scaling>
        <c:delete val="0"/>
        <c:axPos val="l"/>
        <c:majorGridlines>
          <c:spPr>
            <a:ln w="9525" cap="flat" cmpd="sng" algn="ctr">
              <a:solidFill>
                <a:schemeClr val="tx1">
                  <a:lumMod val="15000"/>
                  <a:lumOff val="85000"/>
                </a:schemeClr>
              </a:solidFill>
              <a:prstDash val="dash"/>
              <a:round/>
            </a:ln>
            <a:effectLst/>
          </c:spPr>
        </c:majorGridlines>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948467696"/>
        <c:crosses val="autoZero"/>
        <c:crossBetween val="between"/>
        <c:majorUnit val="10"/>
      </c:valAx>
      <c:spPr>
        <a:noFill/>
        <a:ln>
          <a:solidFill>
            <a:srgbClr val="D1D1D1"/>
          </a:solidFill>
          <a:prstDash val="dash"/>
        </a:ln>
        <a:effectLst/>
      </c:spPr>
    </c:plotArea>
    <c:legend>
      <c:legendPos val="b"/>
      <c:layout>
        <c:manualLayout>
          <c:xMode val="edge"/>
          <c:yMode val="edge"/>
          <c:x val="5.6524847076028211E-3"/>
          <c:y val="0.68467410062392153"/>
          <c:w val="0.93602675964880688"/>
          <c:h val="0.31128468073808574"/>
        </c:manualLayout>
      </c:layout>
      <c:overlay val="0"/>
      <c:spPr>
        <a:noFill/>
        <a:ln>
          <a:noFill/>
        </a:ln>
        <a:effectLst/>
      </c:spPr>
      <c:txPr>
        <a:bodyPr rot="0" spcFirstLastPara="1" vertOverflow="ellipsis" vert="horz" wrap="square" anchor="ctr" anchorCtr="1"/>
        <a:lstStyle/>
        <a:p>
          <a:pPr>
            <a:defRPr sz="890" b="0" i="0" u="none" strike="noStrike" kern="1200" baseline="0">
              <a:solidFill>
                <a:sysClr val="windowText" lastClr="000000"/>
              </a:solidFill>
              <a:latin typeface="+mn-lt"/>
              <a:ea typeface="+mn-ea"/>
              <a:cs typeface="+mn-cs"/>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lt-LT"/>
    </a:p>
  </c:txPr>
  <c:printSettings>
    <c:headerFooter/>
    <c:pageMargins b="0.75" l="0.7" r="0.7" t="0.75" header="0.3" footer="0.3"/>
    <c:pageSetup orientation="portrait"/>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8825694444444445E-2"/>
          <c:y val="0.14291645026141755"/>
          <c:w val="0.8701085648148148"/>
          <c:h val="0.6748149606917897"/>
        </c:manualLayout>
      </c:layout>
      <c:lineChart>
        <c:grouping val="standard"/>
        <c:varyColors val="0"/>
        <c:ser>
          <c:idx val="0"/>
          <c:order val="0"/>
          <c:tx>
            <c:strRef>
              <c:f>'11 pav.'!$E$3</c:f>
              <c:strCache>
                <c:ptCount val="1"/>
                <c:pt idx="0">
                  <c:v>Faktiniai duomenys</c:v>
                </c:pt>
              </c:strCache>
            </c:strRef>
          </c:tx>
          <c:spPr>
            <a:effectLst/>
          </c:spPr>
          <c:marker>
            <c:symbol val="none"/>
          </c:marker>
          <c:cat>
            <c:strRef>
              <c:f>'11 pav.'!$D$4:$D$12</c:f>
              <c:strCache>
                <c:ptCount val="9"/>
                <c:pt idx="0">
                  <c:v>2013</c:v>
                </c:pt>
                <c:pt idx="1">
                  <c:v>2014</c:v>
                </c:pt>
                <c:pt idx="2">
                  <c:v>2015</c:v>
                </c:pt>
                <c:pt idx="3">
                  <c:v>2016</c:v>
                </c:pt>
                <c:pt idx="4">
                  <c:v>2017</c:v>
                </c:pt>
                <c:pt idx="5">
                  <c:v>2018</c:v>
                </c:pt>
                <c:pt idx="6">
                  <c:v>2019</c:v>
                </c:pt>
                <c:pt idx="7">
                  <c:v>2020P</c:v>
                </c:pt>
                <c:pt idx="8">
                  <c:v>2021P</c:v>
                </c:pt>
              </c:strCache>
            </c:strRef>
          </c:cat>
          <c:val>
            <c:numRef>
              <c:f>'11 pav.'!$E$4:$E$12</c:f>
              <c:numCache>
                <c:formatCode>General</c:formatCode>
                <c:ptCount val="9"/>
                <c:pt idx="0">
                  <c:v>38.700000000000003</c:v>
                </c:pt>
                <c:pt idx="1">
                  <c:v>40.6</c:v>
                </c:pt>
                <c:pt idx="2">
                  <c:v>42.6</c:v>
                </c:pt>
                <c:pt idx="3">
                  <c:v>39.700000000000003</c:v>
                </c:pt>
                <c:pt idx="4">
                  <c:v>39.1</c:v>
                </c:pt>
                <c:pt idx="5">
                  <c:v>33.9</c:v>
                </c:pt>
                <c:pt idx="6">
                  <c:v>36.299999999999997</c:v>
                </c:pt>
              </c:numCache>
            </c:numRef>
          </c:val>
          <c:smooth val="0"/>
          <c:extLst>
            <c:ext xmlns:c16="http://schemas.microsoft.com/office/drawing/2014/chart" uri="{C3380CC4-5D6E-409C-BE32-E72D297353CC}">
              <c16:uniqueId val="{00000000-A78E-4D8B-84A7-666CC6D4445F}"/>
            </c:ext>
          </c:extLst>
        </c:ser>
        <c:ser>
          <c:idx val="1"/>
          <c:order val="1"/>
          <c:tx>
            <c:strRef>
              <c:f>'11 pav.'!$F$3</c:f>
              <c:strCache>
                <c:ptCount val="1"/>
                <c:pt idx="0">
                  <c:v>FM</c:v>
                </c:pt>
              </c:strCache>
            </c:strRef>
          </c:tx>
          <c:spPr>
            <a:effectLst/>
          </c:spPr>
          <c:marker>
            <c:symbol val="none"/>
          </c:marker>
          <c:cat>
            <c:strRef>
              <c:f>'11 pav.'!$D$4:$D$12</c:f>
              <c:strCache>
                <c:ptCount val="9"/>
                <c:pt idx="0">
                  <c:v>2013</c:v>
                </c:pt>
                <c:pt idx="1">
                  <c:v>2014</c:v>
                </c:pt>
                <c:pt idx="2">
                  <c:v>2015</c:v>
                </c:pt>
                <c:pt idx="3">
                  <c:v>2016</c:v>
                </c:pt>
                <c:pt idx="4">
                  <c:v>2017</c:v>
                </c:pt>
                <c:pt idx="5">
                  <c:v>2018</c:v>
                </c:pt>
                <c:pt idx="6">
                  <c:v>2019</c:v>
                </c:pt>
                <c:pt idx="7">
                  <c:v>2020P</c:v>
                </c:pt>
                <c:pt idx="8">
                  <c:v>2021P</c:v>
                </c:pt>
              </c:strCache>
            </c:strRef>
          </c:cat>
          <c:val>
            <c:numRef>
              <c:f>'11 pav.'!$F$4:$F$12</c:f>
              <c:numCache>
                <c:formatCode>General</c:formatCode>
                <c:ptCount val="9"/>
                <c:pt idx="6">
                  <c:v>36.299999999999997</c:v>
                </c:pt>
                <c:pt idx="7">
                  <c:v>50.6</c:v>
                </c:pt>
                <c:pt idx="8">
                  <c:v>52.7</c:v>
                </c:pt>
              </c:numCache>
            </c:numRef>
          </c:val>
          <c:smooth val="0"/>
          <c:extLst>
            <c:ext xmlns:c16="http://schemas.microsoft.com/office/drawing/2014/chart" uri="{C3380CC4-5D6E-409C-BE32-E72D297353CC}">
              <c16:uniqueId val="{00000001-A78E-4D8B-84A7-666CC6D4445F}"/>
            </c:ext>
          </c:extLst>
        </c:ser>
        <c:ser>
          <c:idx val="2"/>
          <c:order val="2"/>
          <c:tx>
            <c:strRef>
              <c:f>'11 pav.'!$G$3</c:f>
              <c:strCache>
                <c:ptCount val="1"/>
                <c:pt idx="0">
                  <c:v>IFI </c:v>
                </c:pt>
              </c:strCache>
            </c:strRef>
          </c:tx>
          <c:spPr>
            <a:ln w="28575" cap="rnd">
              <a:noFill/>
              <a:round/>
            </a:ln>
            <a:effectLst/>
          </c:spPr>
          <c:marker>
            <c:symbol val="circle"/>
            <c:size val="5"/>
          </c:marker>
          <c:cat>
            <c:strRef>
              <c:f>'11 pav.'!$D$4:$D$12</c:f>
              <c:strCache>
                <c:ptCount val="9"/>
                <c:pt idx="0">
                  <c:v>2013</c:v>
                </c:pt>
                <c:pt idx="1">
                  <c:v>2014</c:v>
                </c:pt>
                <c:pt idx="2">
                  <c:v>2015</c:v>
                </c:pt>
                <c:pt idx="3">
                  <c:v>2016</c:v>
                </c:pt>
                <c:pt idx="4">
                  <c:v>2017</c:v>
                </c:pt>
                <c:pt idx="5">
                  <c:v>2018</c:v>
                </c:pt>
                <c:pt idx="6">
                  <c:v>2019</c:v>
                </c:pt>
                <c:pt idx="7">
                  <c:v>2020P</c:v>
                </c:pt>
                <c:pt idx="8">
                  <c:v>2021P</c:v>
                </c:pt>
              </c:strCache>
            </c:strRef>
          </c:cat>
          <c:val>
            <c:numRef>
              <c:f>'11 pav.'!$G$4:$G$12</c:f>
              <c:numCache>
                <c:formatCode>General</c:formatCode>
                <c:ptCount val="9"/>
                <c:pt idx="7" formatCode="0.0">
                  <c:v>50.2</c:v>
                </c:pt>
                <c:pt idx="8" formatCode="0.0">
                  <c:v>51.6</c:v>
                </c:pt>
              </c:numCache>
            </c:numRef>
          </c:val>
          <c:smooth val="0"/>
          <c:extLst>
            <c:ext xmlns:c16="http://schemas.microsoft.com/office/drawing/2014/chart" uri="{C3380CC4-5D6E-409C-BE32-E72D297353CC}">
              <c16:uniqueId val="{00000002-A78E-4D8B-84A7-666CC6D4445F}"/>
            </c:ext>
          </c:extLst>
        </c:ser>
        <c:dLbls>
          <c:showLegendKey val="0"/>
          <c:showVal val="0"/>
          <c:showCatName val="0"/>
          <c:showSerName val="0"/>
          <c:showPercent val="0"/>
          <c:showBubbleSize val="0"/>
        </c:dLbls>
        <c:smooth val="0"/>
        <c:axId val="333891472"/>
        <c:axId val="333891864"/>
      </c:lineChart>
      <c:catAx>
        <c:axId val="333891472"/>
        <c:scaling>
          <c:orientation val="minMax"/>
        </c:scaling>
        <c:delete val="0"/>
        <c:axPos val="b"/>
        <c:majorGridlines>
          <c:spPr>
            <a:ln w="12700">
              <a:solidFill>
                <a:srgbClr val="D1D1D1"/>
              </a:solidFill>
              <a:prstDash val="dash"/>
            </a:ln>
          </c:spPr>
        </c:majorGridlines>
        <c:numFmt formatCode="General" sourceLinked="1"/>
        <c:majorTickMark val="none"/>
        <c:minorTickMark val="none"/>
        <c:tickLblPos val="low"/>
        <c:spPr>
          <a:noFill/>
          <a:ln w="12700" cap="flat" cmpd="sng" algn="ctr">
            <a:noFill/>
            <a:round/>
          </a:ln>
          <a:effectLst/>
        </c:spPr>
        <c:txPr>
          <a:bodyPr rot="0" vert="horz"/>
          <a:lstStyle/>
          <a:p>
            <a:pPr>
              <a:defRPr sz="1000" b="0" i="0" u="none" strike="noStrike" baseline="0">
                <a:solidFill>
                  <a:srgbClr val="000000"/>
                </a:solidFill>
                <a:latin typeface="Arial"/>
                <a:ea typeface="Arial"/>
                <a:cs typeface="Arial"/>
              </a:defRPr>
            </a:pPr>
            <a:endParaRPr lang="lt-LT"/>
          </a:p>
        </c:txPr>
        <c:crossAx val="333891864"/>
        <c:crosses val="autoZero"/>
        <c:auto val="1"/>
        <c:lblAlgn val="ctr"/>
        <c:lblOffset val="100"/>
        <c:noMultiLvlLbl val="0"/>
      </c:catAx>
      <c:valAx>
        <c:axId val="333891864"/>
        <c:scaling>
          <c:orientation val="minMax"/>
          <c:max val="70"/>
          <c:min val="20"/>
        </c:scaling>
        <c:delete val="0"/>
        <c:axPos val="l"/>
        <c:majorGridlines>
          <c:spPr>
            <a:ln w="12700" cap="flat" cmpd="sng" algn="ctr">
              <a:solidFill>
                <a:srgbClr val="D1D1D1"/>
              </a:solidFill>
              <a:prstDash val="dash"/>
              <a:round/>
            </a:ln>
            <a:effectLst/>
          </c:spPr>
        </c:majorGridlines>
        <c:numFmt formatCode="0.0;\ \–0.0" sourceLinked="0"/>
        <c:majorTickMark val="none"/>
        <c:minorTickMark val="none"/>
        <c:tickLblPos val="nextTo"/>
        <c:spPr>
          <a:ln w="6350">
            <a:noFill/>
          </a:ln>
        </c:spPr>
        <c:txPr>
          <a:bodyPr rot="0" vert="horz"/>
          <a:lstStyle/>
          <a:p>
            <a:pPr>
              <a:defRPr sz="1000" b="0" i="0" u="none" strike="noStrike" baseline="0">
                <a:solidFill>
                  <a:srgbClr val="000000"/>
                </a:solidFill>
                <a:latin typeface="Arial"/>
                <a:ea typeface="Arial"/>
                <a:cs typeface="Arial"/>
              </a:defRPr>
            </a:pPr>
            <a:endParaRPr lang="lt-LT"/>
          </a:p>
        </c:txPr>
        <c:crossAx val="333891472"/>
        <c:crosses val="autoZero"/>
        <c:crossBetween val="between"/>
        <c:majorUnit val="10"/>
      </c:valAx>
      <c:spPr>
        <a:noFill/>
        <a:ln w="25400">
          <a:noFill/>
        </a:ln>
      </c:spPr>
    </c:plotArea>
    <c:legend>
      <c:legendPos val="r"/>
      <c:layout>
        <c:manualLayout>
          <c:xMode val="edge"/>
          <c:yMode val="edge"/>
          <c:x val="1.9635648148148149E-2"/>
          <c:y val="0.90195666718268475"/>
          <c:w val="0.97682095293643856"/>
          <c:h val="9.6188670860586911E-2"/>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lt-LT"/>
        </a:p>
      </c:txPr>
    </c:legend>
    <c:plotVisOnly val="1"/>
    <c:dispBlanksAs val="gap"/>
    <c:showDLblsOverMax val="0"/>
  </c:chart>
  <c:spPr>
    <a:noFill/>
    <a:ln w="9525" cap="flat" cmpd="sng" algn="ctr">
      <a:noFill/>
      <a:round/>
    </a:ln>
    <a:effectLst/>
  </c:spPr>
  <c:txPr>
    <a:bodyPr/>
    <a:lstStyle/>
    <a:p>
      <a:pPr>
        <a:defRPr sz="1000" b="0" i="0" u="none" strike="noStrike" baseline="0">
          <a:solidFill>
            <a:srgbClr val="000000"/>
          </a:solidFill>
          <a:latin typeface="Arial"/>
          <a:ea typeface="Arial"/>
          <a:cs typeface="Arial"/>
        </a:defRPr>
      </a:pPr>
      <a:endParaRPr lang="lt-LT"/>
    </a:p>
  </c:txPr>
  <c:printSettings>
    <c:headerFooter/>
    <c:pageMargins b="0.75" l="0.7" r="0.7" t="0.75" header="0.3" footer="0.3"/>
    <c:pageSetup orientation="portrait"/>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5814232355408"/>
          <c:y val="9.1926025219624244E-2"/>
          <c:w val="0.75017298772598517"/>
          <c:h val="0.70427223830406904"/>
        </c:manualLayout>
      </c:layout>
      <c:scatterChart>
        <c:scatterStyle val="smoothMarker"/>
        <c:varyColors val="0"/>
        <c:ser>
          <c:idx val="0"/>
          <c:order val="0"/>
          <c:spPr>
            <a:ln w="19050" cap="rnd">
              <a:solidFill>
                <a:schemeClr val="accent2"/>
              </a:solidFill>
              <a:round/>
            </a:ln>
            <a:effectLst/>
          </c:spPr>
          <c:marker>
            <c:symbol val="circle"/>
            <c:size val="5"/>
            <c:spPr>
              <a:solidFill>
                <a:schemeClr val="accent2"/>
              </a:solidFill>
              <a:ln w="9525">
                <a:solidFill>
                  <a:schemeClr val="accent2"/>
                </a:solidFill>
              </a:ln>
              <a:effectLst/>
            </c:spPr>
          </c:marker>
          <c:dPt>
            <c:idx val="11"/>
            <c:marker>
              <c:symbol val="circle"/>
              <c:size val="5"/>
              <c:spPr>
                <a:solidFill>
                  <a:srgbClr val="47ABD9"/>
                </a:solidFill>
                <a:ln w="9525">
                  <a:solidFill>
                    <a:srgbClr val="47ABD9"/>
                  </a:solidFill>
                </a:ln>
                <a:effectLst/>
              </c:spPr>
            </c:marker>
            <c:bubble3D val="0"/>
            <c:extLst>
              <c:ext xmlns:c16="http://schemas.microsoft.com/office/drawing/2014/chart" uri="{C3380CC4-5D6E-409C-BE32-E72D297353CC}">
                <c16:uniqueId val="{00000000-DE8A-47ED-B1C5-5AFE50A09723}"/>
              </c:ext>
            </c:extLst>
          </c:dPt>
          <c:dPt>
            <c:idx val="12"/>
            <c:marker>
              <c:symbol val="circle"/>
              <c:size val="5"/>
              <c:spPr>
                <a:solidFill>
                  <a:srgbClr val="47ABD9"/>
                </a:solidFill>
                <a:ln w="9525">
                  <a:solidFill>
                    <a:srgbClr val="47ABD9"/>
                  </a:solidFill>
                </a:ln>
                <a:effectLst/>
              </c:spPr>
            </c:marker>
            <c:bubble3D val="0"/>
            <c:extLst>
              <c:ext xmlns:c16="http://schemas.microsoft.com/office/drawing/2014/chart" uri="{C3380CC4-5D6E-409C-BE32-E72D297353CC}">
                <c16:uniqueId val="{00000001-DE8A-47ED-B1C5-5AFE50A09723}"/>
              </c:ext>
            </c:extLst>
          </c:dPt>
          <c:dPt>
            <c:idx val="13"/>
            <c:marker>
              <c:symbol val="circle"/>
              <c:size val="5"/>
              <c:spPr>
                <a:solidFill>
                  <a:srgbClr val="D41A1F"/>
                </a:solidFill>
                <a:ln w="9525">
                  <a:solidFill>
                    <a:srgbClr val="D41A1F"/>
                  </a:solidFill>
                </a:ln>
                <a:effectLst/>
              </c:spPr>
            </c:marker>
            <c:bubble3D val="0"/>
            <c:extLst>
              <c:ext xmlns:c16="http://schemas.microsoft.com/office/drawing/2014/chart" uri="{C3380CC4-5D6E-409C-BE32-E72D297353CC}">
                <c16:uniqueId val="{00000002-DE8A-47ED-B1C5-5AFE50A09723}"/>
              </c:ext>
            </c:extLst>
          </c:dPt>
          <c:dPt>
            <c:idx val="14"/>
            <c:marker>
              <c:symbol val="circle"/>
              <c:size val="5"/>
              <c:spPr>
                <a:solidFill>
                  <a:srgbClr val="D41A1F"/>
                </a:solidFill>
                <a:ln w="9525">
                  <a:solidFill>
                    <a:srgbClr val="D41A1F"/>
                  </a:solidFill>
                </a:ln>
                <a:effectLst/>
              </c:spPr>
            </c:marker>
            <c:bubble3D val="0"/>
            <c:extLst>
              <c:ext xmlns:c16="http://schemas.microsoft.com/office/drawing/2014/chart" uri="{C3380CC4-5D6E-409C-BE32-E72D297353CC}">
                <c16:uniqueId val="{00000003-DE8A-47ED-B1C5-5AFE50A09723}"/>
              </c:ext>
            </c:extLst>
          </c:dPt>
          <c:dLbls>
            <c:dLbl>
              <c:idx val="0"/>
              <c:layout>
                <c:manualLayout>
                  <c:x val="-6.9588483801394208E-2"/>
                  <c:y val="-3.4245544146865745E-2"/>
                </c:manualLayout>
              </c:layout>
              <c:tx>
                <c:rich>
                  <a:bodyPr/>
                  <a:lstStyle/>
                  <a:p>
                    <a:fld id="{759685CD-BE01-40E3-92B5-29AFA2CAF0BF}"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DE8A-47ED-B1C5-5AFE50A09723}"/>
                </c:ext>
              </c:extLst>
            </c:dLbl>
            <c:dLbl>
              <c:idx val="1"/>
              <c:layout>
                <c:manualLayout>
                  <c:x val="-8.386304458116739E-2"/>
                  <c:y val="0"/>
                </c:manualLayout>
              </c:layout>
              <c:tx>
                <c:rich>
                  <a:bodyPr/>
                  <a:lstStyle/>
                  <a:p>
                    <a:fld id="{780A13EB-9A89-4450-8200-DBB7523D0A6E}"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DE8A-47ED-B1C5-5AFE50A09723}"/>
                </c:ext>
              </c:extLst>
            </c:dLbl>
            <c:dLbl>
              <c:idx val="2"/>
              <c:layout>
                <c:manualLayout>
                  <c:x val="-8.3862974332344645E-2"/>
                  <c:y val="3.1391748801293598E-2"/>
                </c:manualLayout>
              </c:layout>
              <c:tx>
                <c:rich>
                  <a:bodyPr/>
                  <a:lstStyle/>
                  <a:p>
                    <a:fld id="{D8B1EBEA-C09F-4619-8E8F-E7790F5699E4}"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layout>
                    <c:manualLayout>
                      <c:w val="5.9703350461401287E-2"/>
                      <c:h val="4.1380032510796111E-2"/>
                    </c:manualLayout>
                  </c15:layout>
                  <c15:dlblFieldTable/>
                  <c15:showDataLabelsRange val="1"/>
                </c:ext>
                <c:ext xmlns:c16="http://schemas.microsoft.com/office/drawing/2014/chart" uri="{C3380CC4-5D6E-409C-BE32-E72D297353CC}">
                  <c16:uniqueId val="{00000006-DE8A-47ED-B1C5-5AFE50A09723}"/>
                </c:ext>
              </c:extLst>
            </c:dLbl>
            <c:dLbl>
              <c:idx val="3"/>
              <c:layout>
                <c:manualLayout>
                  <c:x val="1.9627521072188112E-2"/>
                  <c:y val="1.7122772073432872E-2"/>
                </c:manualLayout>
              </c:layout>
              <c:tx>
                <c:rich>
                  <a:bodyPr/>
                  <a:lstStyle/>
                  <a:p>
                    <a:fld id="{48393339-9C09-41BA-842C-9510E799631F}"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DE8A-47ED-B1C5-5AFE50A09723}"/>
                </c:ext>
              </c:extLst>
            </c:dLbl>
            <c:dLbl>
              <c:idx val="4"/>
              <c:layout>
                <c:manualLayout>
                  <c:x val="-8.9216004873582333E-2"/>
                  <c:y val="-6.248648549174461E-3"/>
                </c:manualLayout>
              </c:layout>
              <c:tx>
                <c:rich>
                  <a:bodyPr/>
                  <a:lstStyle/>
                  <a:p>
                    <a:fld id="{F36F11EA-47EE-412A-8256-5ECBCF530C38}"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DE8A-47ED-B1C5-5AFE50A09723}"/>
                </c:ext>
              </c:extLst>
            </c:dLbl>
            <c:dLbl>
              <c:idx val="5"/>
              <c:layout>
                <c:manualLayout>
                  <c:x val="-2.6764801462074762E-2"/>
                  <c:y val="5.4186822323501277E-2"/>
                </c:manualLayout>
              </c:layout>
              <c:tx>
                <c:rich>
                  <a:bodyPr/>
                  <a:lstStyle/>
                  <a:p>
                    <a:fld id="{D2360BC9-83C1-48C2-9992-DDB2A49EC8F8}"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DE8A-47ED-B1C5-5AFE50A09723}"/>
                </c:ext>
              </c:extLst>
            </c:dLbl>
            <c:dLbl>
              <c:idx val="6"/>
              <c:layout>
                <c:manualLayout>
                  <c:x val="-3.2117761754489639E-2"/>
                  <c:y val="-4.8514520874726477E-2"/>
                </c:manualLayout>
              </c:layout>
              <c:tx>
                <c:rich>
                  <a:bodyPr/>
                  <a:lstStyle/>
                  <a:p>
                    <a:fld id="{57FC0859-3D01-4F13-BEAE-BCD8E7634CDB}"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DE8A-47ED-B1C5-5AFE50A09723}"/>
                </c:ext>
              </c:extLst>
            </c:dLbl>
            <c:dLbl>
              <c:idx val="7"/>
              <c:layout>
                <c:manualLayout>
                  <c:x val="-8.0294404386224094E-2"/>
                  <c:y val="3.9953134838010038E-2"/>
                </c:manualLayout>
              </c:layout>
              <c:tx>
                <c:rich>
                  <a:bodyPr/>
                  <a:lstStyle/>
                  <a:p>
                    <a:fld id="{60DBBEEF-6C25-4BD4-9B7E-925504E37E4B}"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DE8A-47ED-B1C5-5AFE50A09723}"/>
                </c:ext>
              </c:extLst>
            </c:dLbl>
            <c:dLbl>
              <c:idx val="8"/>
              <c:layout>
                <c:manualLayout>
                  <c:x val="3.1890717559409712E-2"/>
                  <c:y val="-3.4261179458562434E-2"/>
                </c:manualLayout>
              </c:layout>
              <c:tx>
                <c:rich>
                  <a:bodyPr/>
                  <a:lstStyle/>
                  <a:p>
                    <a:fld id="{34D9E03B-067B-46CB-8FC0-0054B5BE2FE9}"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DE8A-47ED-B1C5-5AFE50A09723}"/>
                </c:ext>
              </c:extLst>
            </c:dLbl>
            <c:dLbl>
              <c:idx val="9"/>
              <c:layout>
                <c:manualLayout>
                  <c:x val="1.0716176912949205E-2"/>
                  <c:y val="-9.1944906352701292E-2"/>
                </c:manualLayout>
              </c:layout>
              <c:tx>
                <c:rich>
                  <a:bodyPr/>
                  <a:lstStyle/>
                  <a:p>
                    <a:fld id="{DEBEF9BB-8CA8-4012-A715-BF754985A19C}"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DE8A-47ED-B1C5-5AFE50A09723}"/>
                </c:ext>
              </c:extLst>
            </c:dLbl>
            <c:dLbl>
              <c:idx val="10"/>
              <c:layout>
                <c:manualLayout>
                  <c:x val="-0.10122110718607522"/>
                  <c:y val="5.4128486721182444E-2"/>
                </c:manualLayout>
              </c:layout>
              <c:tx>
                <c:rich>
                  <a:bodyPr/>
                  <a:lstStyle/>
                  <a:p>
                    <a:fld id="{4B047B1D-BF1D-47F6-B0B7-4444E57293D5}"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DE8A-47ED-B1C5-5AFE50A09723}"/>
                </c:ext>
              </c:extLst>
            </c:dLbl>
            <c:dLbl>
              <c:idx val="11"/>
              <c:layout>
                <c:manualLayout>
                  <c:x val="1.6087261401629801E-2"/>
                  <c:y val="-6.1105129071700485E-3"/>
                </c:manualLayout>
              </c:layout>
              <c:tx>
                <c:rich>
                  <a:bodyPr rot="0" spcFirstLastPara="1" vertOverflow="ellipsis" vert="horz" wrap="square" lIns="38100" tIns="19050" rIns="38100" bIns="19050" anchor="ctr" anchorCtr="1">
                    <a:spAutoFit/>
                  </a:bodyPr>
                  <a:lstStyle/>
                  <a:p>
                    <a:pPr>
                      <a:defRPr sz="1000" b="0" i="0" u="none" strike="noStrike" kern="1200" baseline="0">
                        <a:solidFill>
                          <a:schemeClr val="accent3"/>
                        </a:solidFill>
                        <a:latin typeface="+mn-lt"/>
                        <a:ea typeface="+mn-ea"/>
                        <a:cs typeface="+mn-cs"/>
                      </a:defRPr>
                    </a:pPr>
                    <a:fld id="{DC3DB961-F53C-4A40-ADD7-86FE927C3BCC}" type="CELLRANGE">
                      <a:rPr lang="en-US">
                        <a:solidFill>
                          <a:schemeClr val="tx1"/>
                        </a:solidFill>
                      </a:rPr>
                      <a:pPr>
                        <a:defRPr sz="1000">
                          <a:solidFill>
                            <a:schemeClr val="accent3"/>
                          </a:solidFill>
                        </a:defRPr>
                      </a:pPr>
                      <a:t>[LANGELIŲ DIAPAZONAS]</a:t>
                    </a:fld>
                    <a:endParaRPr lang="lt-LT"/>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3"/>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DE8A-47ED-B1C5-5AFE50A09723}"/>
                </c:ext>
              </c:extLst>
            </c:dLbl>
            <c:dLbl>
              <c:idx val="12"/>
              <c:layout>
                <c:manualLayout>
                  <c:x val="-2.3142491166561852E-2"/>
                  <c:y val="3.733698318828603E-2"/>
                </c:manualLayout>
              </c:layout>
              <c:tx>
                <c:rich>
                  <a:bodyPr/>
                  <a:lstStyle/>
                  <a:p>
                    <a:fld id="{C7738F90-8D42-4E40-B5C6-54895BEF7985}" type="CELLRANGE">
                      <a:rPr lang="en-US"/>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DE8A-47ED-B1C5-5AFE50A09723}"/>
                </c:ext>
              </c:extLst>
            </c:dLbl>
            <c:dLbl>
              <c:idx val="13"/>
              <c:layout>
                <c:manualLayout>
                  <c:x val="1.9513998974648117E-2"/>
                  <c:y val="2.3320982430753975E-2"/>
                </c:manualLayout>
              </c:layout>
              <c:tx>
                <c:rich>
                  <a:bodyPr rot="0" spcFirstLastPara="1" vertOverflow="ellipsis" vert="horz" wrap="square" lIns="38100" tIns="19050" rIns="38100" bIns="19050" anchor="ctr" anchorCtr="0">
                    <a:spAutoFit/>
                  </a:bodyPr>
                  <a:lstStyle/>
                  <a:p>
                    <a:pPr algn="ctr" rtl="0">
                      <a:defRPr lang="en-US" sz="1000" b="0" i="0" u="none" strike="noStrike" kern="1200" baseline="0">
                        <a:solidFill>
                          <a:schemeClr val="accent3"/>
                        </a:solidFill>
                        <a:latin typeface="+mn-lt"/>
                        <a:ea typeface="+mn-ea"/>
                        <a:cs typeface="+mn-cs"/>
                      </a:defRPr>
                    </a:pPr>
                    <a:fld id="{7C51B82C-ECD6-4C4B-A5D9-E4EFF66F47AC}" type="CELLRANGE">
                      <a:rPr lang="en-US"/>
                      <a:pPr algn="ctr" rtl="0">
                        <a:defRPr lang="en-US" sz="1000">
                          <a:solidFill>
                            <a:schemeClr val="accent3"/>
                          </a:solidFill>
                        </a:defRPr>
                      </a:pPr>
                      <a:t>[LANGELIŲ DIAPAZONAS]</a:t>
                    </a:fld>
                    <a:endParaRPr lang="lt-LT"/>
                  </a:p>
                </c:rich>
              </c:tx>
              <c:spPr>
                <a:noFill/>
                <a:ln>
                  <a:noFill/>
                </a:ln>
                <a:effectLst/>
              </c:spPr>
              <c:txPr>
                <a:bodyPr rot="0" spcFirstLastPara="1" vertOverflow="ellipsis" vert="horz" wrap="square" lIns="38100" tIns="19050" rIns="38100" bIns="19050" anchor="ctr" anchorCtr="0">
                  <a:spAutoFit/>
                </a:bodyPr>
                <a:lstStyle/>
                <a:p>
                  <a:pPr algn="ctr" rtl="0">
                    <a:defRPr lang="en-US" sz="1000" b="0" i="0" u="none" strike="noStrike" kern="1200" baseline="0">
                      <a:solidFill>
                        <a:schemeClr val="accent3"/>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DE8A-47ED-B1C5-5AFE50A09723}"/>
                </c:ext>
              </c:extLst>
            </c:dLbl>
            <c:dLbl>
              <c:idx val="14"/>
              <c:layout>
                <c:manualLayout>
                  <c:x val="-3.5686401949432997E-2"/>
                  <c:y val="-2.597949869795662E-2"/>
                </c:manualLayout>
              </c:layout>
              <c:tx>
                <c:rich>
                  <a:bodyPr/>
                  <a:lstStyle/>
                  <a:p>
                    <a:fld id="{B792B486-557D-41C0-BD2A-21E713BAA048}" type="CELLRANGE">
                      <a:rPr lang="en-US">
                        <a:solidFill>
                          <a:srgbClr val="FF0000"/>
                        </a:solidFill>
                      </a:rPr>
                      <a:pPr/>
                      <a:t>[LANGELIŲ DIAPAZONAS]</a:t>
                    </a:fld>
                    <a:endParaRPr lang="lt-LT"/>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DE8A-47ED-B1C5-5AFE50A0972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lt-L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accent2"/>
                      </a:solidFill>
                      <a:round/>
                    </a:ln>
                    <a:effectLst/>
                  </c:spPr>
                </c15:leaderLines>
              </c:ext>
            </c:extLst>
          </c:dLbls>
          <c:xVal>
            <c:numRef>
              <c:f>'12 pav.'!$Q$4:$AD$4</c:f>
              <c:numCache>
                <c:formatCode>0.0;\–0.0</c:formatCode>
                <c:ptCount val="14"/>
                <c:pt idx="0">
                  <c:v>12.992525764538222</c:v>
                </c:pt>
                <c:pt idx="1">
                  <c:v>10.739858291551506</c:v>
                </c:pt>
                <c:pt idx="2">
                  <c:v>-8.0627843921694637</c:v>
                </c:pt>
                <c:pt idx="3">
                  <c:v>-8.2389980641757958</c:v>
                </c:pt>
                <c:pt idx="4">
                  <c:v>-4.7018899753081271</c:v>
                </c:pt>
                <c:pt idx="5">
                  <c:v>-2.9287854024934057</c:v>
                </c:pt>
                <c:pt idx="6">
                  <c:v>-1.3314817969094506</c:v>
                </c:pt>
                <c:pt idx="7">
                  <c:v>5.5542461880264682E-2</c:v>
                </c:pt>
                <c:pt idx="8">
                  <c:v>-0.14825362903961858</c:v>
                </c:pt>
                <c:pt idx="9">
                  <c:v>5.0406314527529084E-2</c:v>
                </c:pt>
                <c:pt idx="10">
                  <c:v>1.7097822061118872</c:v>
                </c:pt>
                <c:pt idx="11">
                  <c:v>2.5359368788577141</c:v>
                </c:pt>
                <c:pt idx="12">
                  <c:v>3.4968282376929727</c:v>
                </c:pt>
                <c:pt idx="13">
                  <c:v>-6.7272897424510925</c:v>
                </c:pt>
              </c:numCache>
            </c:numRef>
          </c:xVal>
          <c:yVal>
            <c:numRef>
              <c:f>'12 pav.'!$Q$5:$AD$5</c:f>
              <c:numCache>
                <c:formatCode>0.0;\–0.0</c:formatCode>
                <c:ptCount val="14"/>
                <c:pt idx="0">
                  <c:v>-2.3099490552034325</c:v>
                </c:pt>
                <c:pt idx="1">
                  <c:v>-2.4462851970272643</c:v>
                </c:pt>
                <c:pt idx="2">
                  <c:v>2.3618965835436914</c:v>
                </c:pt>
                <c:pt idx="3">
                  <c:v>2.7336397277459161</c:v>
                </c:pt>
                <c:pt idx="4">
                  <c:v>0.54539254553371741</c:v>
                </c:pt>
                <c:pt idx="5">
                  <c:v>1.0392557594781886</c:v>
                </c:pt>
                <c:pt idx="6">
                  <c:v>1.1261026473826847</c:v>
                </c:pt>
                <c:pt idx="7">
                  <c:v>8.4350808588000259E-2</c:v>
                </c:pt>
                <c:pt idx="8">
                  <c:v>0.38201362676349149</c:v>
                </c:pt>
                <c:pt idx="9">
                  <c:v>0.29436259818985056</c:v>
                </c:pt>
                <c:pt idx="10">
                  <c:v>-0.49483671243838834</c:v>
                </c:pt>
                <c:pt idx="11">
                  <c:v>-0.37363280524673526</c:v>
                </c:pt>
                <c:pt idx="12">
                  <c:v>-0.81010390481624306</c:v>
                </c:pt>
                <c:pt idx="13">
                  <c:v>-7.2484196112905739</c:v>
                </c:pt>
              </c:numCache>
            </c:numRef>
          </c:yVal>
          <c:smooth val="1"/>
          <c:extLst>
            <c:ext xmlns:c15="http://schemas.microsoft.com/office/drawing/2012/chart" uri="{02D57815-91ED-43cb-92C2-25804820EDAC}">
              <c15:filteredSeriesTitle>
                <c15:tx>
                  <c:strRef>
                    <c:extLst>
                      <c:ext uri="{02D57815-91ED-43cb-92C2-25804820EDAC}">
                        <c15:formulaRef>
                          <c15:sqref>'12 pav.'!#REF!</c15:sqref>
                        </c15:formulaRef>
                      </c:ext>
                    </c:extLst>
                    <c:strCache>
                      <c:ptCount val="1"/>
                      <c:pt idx="0">
                        <c:v>#REF!</c:v>
                      </c:pt>
                    </c:strCache>
                  </c:strRef>
                </c15:tx>
              </c15:filteredSeriesTitle>
            </c:ext>
            <c:ext xmlns:c15="http://schemas.microsoft.com/office/drawing/2012/chart" uri="{02D57815-91ED-43cb-92C2-25804820EDAC}">
              <c15:datalabelsRange>
                <c15:f>'12 pav.'!$Q$3:$AD$3</c15:f>
                <c15:dlblRangeCach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2020P</c:v>
                  </c:pt>
                </c15:dlblRangeCache>
              </c15:datalabelsRange>
            </c:ext>
            <c:ext xmlns:c16="http://schemas.microsoft.com/office/drawing/2014/chart" uri="{C3380CC4-5D6E-409C-BE32-E72D297353CC}">
              <c16:uniqueId val="{0000000F-DE8A-47ED-B1C5-5AFE50A09723}"/>
            </c:ext>
          </c:extLst>
        </c:ser>
        <c:dLbls>
          <c:showLegendKey val="0"/>
          <c:showVal val="0"/>
          <c:showCatName val="0"/>
          <c:showSerName val="0"/>
          <c:showPercent val="0"/>
          <c:showBubbleSize val="0"/>
        </c:dLbls>
        <c:axId val="405106440"/>
        <c:axId val="405106832"/>
      </c:scatterChart>
      <c:valAx>
        <c:axId val="405106440"/>
        <c:scaling>
          <c:orientation val="minMax"/>
          <c:max val="13.5"/>
          <c:min val="-13.5"/>
        </c:scaling>
        <c:delete val="0"/>
        <c:axPos val="b"/>
        <c:majorGridlines>
          <c:spPr>
            <a:ln w="12700" cap="flat" cmpd="sng" algn="ctr">
              <a:solidFill>
                <a:schemeClr val="accent4"/>
              </a:solidFill>
              <a:prstDash val="dash"/>
              <a:round/>
            </a:ln>
            <a:effectLst/>
          </c:spPr>
        </c:majorGridlines>
        <c:numFmt formatCode="0.0;\–0.0" sourceLinked="0"/>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05106832"/>
        <c:crosses val="autoZero"/>
        <c:crossBetween val="midCat"/>
        <c:majorUnit val="3"/>
      </c:valAx>
      <c:valAx>
        <c:axId val="405106832"/>
        <c:scaling>
          <c:orientation val="minMax"/>
          <c:max val="9"/>
          <c:min val="-9"/>
        </c:scaling>
        <c:delete val="0"/>
        <c:axPos val="l"/>
        <c:majorGridlines>
          <c:spPr>
            <a:ln w="12700" cap="flat" cmpd="sng" algn="ctr">
              <a:solidFill>
                <a:schemeClr val="accent4"/>
              </a:solidFill>
              <a:prstDash val="dash"/>
              <a:round/>
            </a:ln>
            <a:effectLst/>
          </c:spPr>
        </c:majorGridlines>
        <c:numFmt formatCode="0.0;\ &quot;–&quot;0.0" sourceLinked="0"/>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05106440"/>
        <c:crosses val="autoZero"/>
        <c:crossBetween val="midCat"/>
        <c:minorUnit val="0.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lt-LT"/>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26342592592593"/>
          <c:y val="0.15039337270341208"/>
          <c:w val="0.7823606481481481"/>
          <c:h val="0.62921194225721788"/>
        </c:manualLayout>
      </c:layout>
      <c:barChart>
        <c:barDir val="col"/>
        <c:grouping val="clustered"/>
        <c:varyColors val="0"/>
        <c:ser>
          <c:idx val="1"/>
          <c:order val="1"/>
          <c:tx>
            <c:strRef>
              <c:f>'13 pav. '!$F$3</c:f>
              <c:strCache>
                <c:ptCount val="1"/>
                <c:pt idx="0">
                  <c:v>VS balansas, proc. BVP </c:v>
                </c:pt>
              </c:strCache>
            </c:strRef>
          </c:tx>
          <c:spPr>
            <a:solidFill>
              <a:srgbClr val="00244D"/>
            </a:solidFill>
            <a:ln>
              <a:noFill/>
            </a:ln>
            <a:effectLst/>
          </c:spPr>
          <c:invertIfNegative val="0"/>
          <c:cat>
            <c:strRef>
              <c:f>'13 pav. '!$D$4:$D$6</c:f>
              <c:strCache>
                <c:ptCount val="3"/>
                <c:pt idx="0">
                  <c:v>LT</c:v>
                </c:pt>
                <c:pt idx="1">
                  <c:v>LV</c:v>
                </c:pt>
                <c:pt idx="2">
                  <c:v>EE</c:v>
                </c:pt>
              </c:strCache>
            </c:strRef>
          </c:cat>
          <c:val>
            <c:numRef>
              <c:f>'13 pav. '!$F$4:$F$6</c:f>
              <c:numCache>
                <c:formatCode>0.0;\ \–0.0</c:formatCode>
                <c:ptCount val="3"/>
                <c:pt idx="0">
                  <c:v>-11.4</c:v>
                </c:pt>
                <c:pt idx="1">
                  <c:v>-9.4</c:v>
                </c:pt>
                <c:pt idx="2">
                  <c:v>-10.1</c:v>
                </c:pt>
              </c:numCache>
            </c:numRef>
          </c:val>
          <c:extLst>
            <c:ext xmlns:c16="http://schemas.microsoft.com/office/drawing/2014/chart" uri="{C3380CC4-5D6E-409C-BE32-E72D297353CC}">
              <c16:uniqueId val="{00000000-7544-4E13-90AF-E1970364DE42}"/>
            </c:ext>
          </c:extLst>
        </c:ser>
        <c:ser>
          <c:idx val="4"/>
          <c:order val="3"/>
          <c:tx>
            <c:strRef>
              <c:f>'13 pav. '!$H$3</c:f>
              <c:strCache>
                <c:ptCount val="1"/>
                <c:pt idx="0">
                  <c:v>Ekonomikos skatinimas, proc. BVP</c:v>
                </c:pt>
              </c:strCache>
            </c:strRef>
          </c:tx>
          <c:spPr>
            <a:solidFill>
              <a:schemeClr val="accent2"/>
            </a:solidFill>
            <a:ln>
              <a:noFill/>
            </a:ln>
            <a:effectLst/>
          </c:spPr>
          <c:invertIfNegative val="0"/>
          <c:cat>
            <c:strRef>
              <c:f>'13 pav. '!$D$4:$D$6</c:f>
              <c:strCache>
                <c:ptCount val="3"/>
                <c:pt idx="0">
                  <c:v>LT</c:v>
                </c:pt>
                <c:pt idx="1">
                  <c:v>LV</c:v>
                </c:pt>
                <c:pt idx="2">
                  <c:v>EE</c:v>
                </c:pt>
              </c:strCache>
            </c:strRef>
          </c:cat>
          <c:val>
            <c:numRef>
              <c:f>'13 pav. '!$H$4:$H$6</c:f>
              <c:numCache>
                <c:formatCode>0.0;\ \–0.0</c:formatCode>
                <c:ptCount val="3"/>
                <c:pt idx="0">
                  <c:v>5</c:v>
                </c:pt>
                <c:pt idx="1">
                  <c:v>6</c:v>
                </c:pt>
                <c:pt idx="2">
                  <c:v>7</c:v>
                </c:pt>
              </c:numCache>
            </c:numRef>
          </c:val>
          <c:extLst>
            <c:ext xmlns:c16="http://schemas.microsoft.com/office/drawing/2014/chart" uri="{C3380CC4-5D6E-409C-BE32-E72D297353CC}">
              <c16:uniqueId val="{00000001-7544-4E13-90AF-E1970364DE42}"/>
            </c:ext>
          </c:extLst>
        </c:ser>
        <c:dLbls>
          <c:showLegendKey val="0"/>
          <c:showVal val="0"/>
          <c:showCatName val="0"/>
          <c:showSerName val="0"/>
          <c:showPercent val="0"/>
          <c:showBubbleSize val="0"/>
        </c:dLbls>
        <c:gapWidth val="150"/>
        <c:axId val="525895104"/>
        <c:axId val="525901336"/>
      </c:barChart>
      <c:lineChart>
        <c:grouping val="stacked"/>
        <c:varyColors val="0"/>
        <c:ser>
          <c:idx val="3"/>
          <c:order val="2"/>
          <c:tx>
            <c:strRef>
              <c:f>'13 pav. '!$G$3</c:f>
              <c:strCache>
                <c:ptCount val="1"/>
                <c:pt idx="0">
                  <c:v>Skolos padidėjimas, proc. p. BVP</c:v>
                </c:pt>
              </c:strCache>
            </c:strRef>
          </c:tx>
          <c:spPr>
            <a:ln w="28575" cap="rnd">
              <a:noFill/>
              <a:round/>
            </a:ln>
            <a:effectLst/>
          </c:spPr>
          <c:marker>
            <c:symbol val="diamond"/>
            <c:size val="10"/>
            <c:spPr>
              <a:solidFill>
                <a:srgbClr val="666261"/>
              </a:solidFill>
              <a:ln w="9525">
                <a:solidFill>
                  <a:srgbClr val="666261"/>
                </a:solidFill>
              </a:ln>
              <a:effectLst/>
            </c:spPr>
          </c:marker>
          <c:cat>
            <c:strRef>
              <c:f>'13 pav. '!$D$4:$D$6</c:f>
              <c:strCache>
                <c:ptCount val="3"/>
                <c:pt idx="0">
                  <c:v>LT</c:v>
                </c:pt>
                <c:pt idx="1">
                  <c:v>LV</c:v>
                </c:pt>
                <c:pt idx="2">
                  <c:v>EE</c:v>
                </c:pt>
              </c:strCache>
            </c:strRef>
          </c:cat>
          <c:val>
            <c:numRef>
              <c:f>'13 pav. '!$G$4:$G$6</c:f>
              <c:numCache>
                <c:formatCode>0.0;\ \–0.0</c:formatCode>
                <c:ptCount val="3"/>
                <c:pt idx="0">
                  <c:v>14.3</c:v>
                </c:pt>
                <c:pt idx="1">
                  <c:v>14.8</c:v>
                </c:pt>
                <c:pt idx="2">
                  <c:v>13.5</c:v>
                </c:pt>
              </c:numCache>
            </c:numRef>
          </c:val>
          <c:smooth val="0"/>
          <c:extLst>
            <c:ext xmlns:c16="http://schemas.microsoft.com/office/drawing/2014/chart" uri="{C3380CC4-5D6E-409C-BE32-E72D297353CC}">
              <c16:uniqueId val="{00000002-7544-4E13-90AF-E1970364DE42}"/>
            </c:ext>
          </c:extLst>
        </c:ser>
        <c:dLbls>
          <c:showLegendKey val="0"/>
          <c:showVal val="0"/>
          <c:showCatName val="0"/>
          <c:showSerName val="0"/>
          <c:showPercent val="0"/>
          <c:showBubbleSize val="0"/>
        </c:dLbls>
        <c:marker val="1"/>
        <c:smooth val="0"/>
        <c:axId val="525895104"/>
        <c:axId val="525901336"/>
      </c:lineChart>
      <c:lineChart>
        <c:grouping val="stacked"/>
        <c:varyColors val="0"/>
        <c:ser>
          <c:idx val="0"/>
          <c:order val="0"/>
          <c:tx>
            <c:strRef>
              <c:f>'13 pav. '!$E$3</c:f>
              <c:strCache>
                <c:ptCount val="1"/>
                <c:pt idx="0">
                  <c:v>Realusis BVP, proc.</c:v>
                </c:pt>
              </c:strCache>
            </c:strRef>
          </c:tx>
          <c:spPr>
            <a:ln w="28575" cap="rnd">
              <a:noFill/>
              <a:round/>
            </a:ln>
            <a:effectLst/>
          </c:spPr>
          <c:marker>
            <c:symbol val="circle"/>
            <c:size val="10"/>
            <c:spPr>
              <a:solidFill>
                <a:srgbClr val="D41A1F"/>
              </a:solidFill>
              <a:ln w="9525">
                <a:solidFill>
                  <a:srgbClr val="D41A1F"/>
                </a:solidFill>
              </a:ln>
              <a:effectLst/>
            </c:spPr>
          </c:marker>
          <c:cat>
            <c:strRef>
              <c:f>'13 pav. '!$D$4:$D$6</c:f>
              <c:strCache>
                <c:ptCount val="3"/>
                <c:pt idx="0">
                  <c:v>LT</c:v>
                </c:pt>
                <c:pt idx="1">
                  <c:v>LV</c:v>
                </c:pt>
                <c:pt idx="2">
                  <c:v>EE</c:v>
                </c:pt>
              </c:strCache>
            </c:strRef>
          </c:cat>
          <c:val>
            <c:numRef>
              <c:f>'13 pav. '!$E$4:$E$6</c:f>
              <c:numCache>
                <c:formatCode>0.0;\ \–0.0</c:formatCode>
                <c:ptCount val="3"/>
                <c:pt idx="0">
                  <c:v>-7.3</c:v>
                </c:pt>
                <c:pt idx="1">
                  <c:v>-7</c:v>
                </c:pt>
                <c:pt idx="2">
                  <c:v>-8</c:v>
                </c:pt>
              </c:numCache>
            </c:numRef>
          </c:val>
          <c:smooth val="0"/>
          <c:extLst>
            <c:ext xmlns:c16="http://schemas.microsoft.com/office/drawing/2014/chart" uri="{C3380CC4-5D6E-409C-BE32-E72D297353CC}">
              <c16:uniqueId val="{00000003-7544-4E13-90AF-E1970364DE42}"/>
            </c:ext>
          </c:extLst>
        </c:ser>
        <c:dLbls>
          <c:showLegendKey val="0"/>
          <c:showVal val="0"/>
          <c:showCatName val="0"/>
          <c:showSerName val="0"/>
          <c:showPercent val="0"/>
          <c:showBubbleSize val="0"/>
        </c:dLbls>
        <c:marker val="1"/>
        <c:smooth val="0"/>
        <c:axId val="576877544"/>
        <c:axId val="576865408"/>
      </c:lineChart>
      <c:catAx>
        <c:axId val="525895104"/>
        <c:scaling>
          <c:orientation val="minMax"/>
        </c:scaling>
        <c:delete val="0"/>
        <c:axPos val="b"/>
        <c:majorGridlines>
          <c:spPr>
            <a:ln w="12700" cap="flat" cmpd="sng" algn="ctr">
              <a:noFill/>
              <a:prstDash val="dash"/>
              <a:round/>
            </a:ln>
            <a:effectLst/>
          </c:spPr>
        </c:majorGridlines>
        <c:numFmt formatCode="General" sourceLinked="1"/>
        <c:majorTickMark val="none"/>
        <c:minorTickMark val="none"/>
        <c:tickLblPos val="low"/>
        <c:spPr>
          <a:noFill/>
          <a:ln w="12700" cap="flat" cmpd="sng" algn="ctr">
            <a:solidFill>
              <a:schemeClr val="tx1">
                <a:lumMod val="15000"/>
                <a:lumOff val="85000"/>
              </a:schemeClr>
            </a:solidFill>
            <a:prstDash val="dash"/>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25901336"/>
        <c:crosses val="autoZero"/>
        <c:auto val="1"/>
        <c:lblAlgn val="ctr"/>
        <c:lblOffset val="100"/>
        <c:noMultiLvlLbl val="0"/>
      </c:catAx>
      <c:valAx>
        <c:axId val="525901336"/>
        <c:scaling>
          <c:orientation val="minMax"/>
          <c:max val="20"/>
          <c:min val="-20"/>
        </c:scaling>
        <c:delete val="0"/>
        <c:axPos val="l"/>
        <c:majorGridlines>
          <c:spPr>
            <a:ln w="12700" cap="flat" cmpd="sng" algn="ctr">
              <a:solidFill>
                <a:srgbClr val="D1D1D1"/>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a:latin typeface="Arial" panose="020B0604020202020204" pitchFamily="34" charset="0"/>
                    <a:cs typeface="Arial" panose="020B0604020202020204" pitchFamily="34" charset="0"/>
                  </a:rPr>
                  <a:t>p</a:t>
                </a:r>
                <a:r>
                  <a:rPr lang="en-US">
                    <a:latin typeface="Arial" panose="020B0604020202020204" pitchFamily="34" charset="0"/>
                    <a:cs typeface="Arial" panose="020B0604020202020204" pitchFamily="34" charset="0"/>
                  </a:rPr>
                  <a:t>roc.</a:t>
                </a:r>
                <a:r>
                  <a:rPr lang="lt-LT">
                    <a:latin typeface="Arial" panose="020B0604020202020204" pitchFamily="34" charset="0"/>
                    <a:cs typeface="Arial" panose="020B0604020202020204" pitchFamily="34" charset="0"/>
                  </a:rPr>
                  <a:t> BVP/ proc. p.</a:t>
                </a:r>
                <a:r>
                  <a:rPr lang="en-US">
                    <a:latin typeface="Arial" panose="020B0604020202020204" pitchFamily="34" charset="0"/>
                    <a:cs typeface="Arial" panose="020B0604020202020204" pitchFamily="34" charset="0"/>
                  </a:rPr>
                  <a:t> BVP</a:t>
                </a:r>
                <a:endParaRPr lang="lt-LT">
                  <a:latin typeface="Arial" panose="020B0604020202020204" pitchFamily="34" charset="0"/>
                  <a:cs typeface="Arial" panose="020B0604020202020204" pitchFamily="34" charset="0"/>
                </a:endParaRPr>
              </a:p>
            </c:rich>
          </c:tx>
          <c:layout>
            <c:manualLayout>
              <c:xMode val="edge"/>
              <c:yMode val="edge"/>
              <c:x val="5.1388888888889005E-5"/>
              <c:y val="3.714583333333333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25895104"/>
        <c:crosses val="autoZero"/>
        <c:crossBetween val="between"/>
        <c:majorUnit val="10"/>
      </c:valAx>
      <c:valAx>
        <c:axId val="576865408"/>
        <c:scaling>
          <c:orientation val="minMax"/>
          <c:max val="20"/>
          <c:min val="-20"/>
        </c:scaling>
        <c:delete val="0"/>
        <c:axPos val="r"/>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proc.</a:t>
                </a:r>
                <a:endParaRPr lang="lt-LT">
                  <a:latin typeface="Arial" panose="020B0604020202020204" pitchFamily="34" charset="0"/>
                  <a:cs typeface="Arial" panose="020B0604020202020204" pitchFamily="34" charset="0"/>
                </a:endParaRPr>
              </a:p>
            </c:rich>
          </c:tx>
          <c:layout>
            <c:manualLayout>
              <c:xMode val="edge"/>
              <c:yMode val="edge"/>
              <c:x val="0.89062407407407418"/>
              <c:y val="3.9823815309842026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0.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76877544"/>
        <c:crosses val="max"/>
        <c:crossBetween val="between"/>
        <c:majorUnit val="10"/>
      </c:valAx>
      <c:catAx>
        <c:axId val="576877544"/>
        <c:scaling>
          <c:orientation val="minMax"/>
        </c:scaling>
        <c:delete val="1"/>
        <c:axPos val="b"/>
        <c:numFmt formatCode="General" sourceLinked="1"/>
        <c:majorTickMark val="out"/>
        <c:minorTickMark val="none"/>
        <c:tickLblPos val="nextTo"/>
        <c:crossAx val="576865408"/>
        <c:crosses val="autoZero"/>
        <c:auto val="1"/>
        <c:lblAlgn val="ctr"/>
        <c:lblOffset val="100"/>
        <c:noMultiLvlLbl val="0"/>
      </c:catAx>
      <c:spPr>
        <a:noFill/>
        <a:ln w="12700">
          <a:solidFill>
            <a:srgbClr val="D1D1D1"/>
          </a:solidFill>
          <a:prstDash val="dash"/>
        </a:ln>
        <a:effectLst/>
      </c:spPr>
    </c:plotArea>
    <c:legend>
      <c:legendPos val="b"/>
      <c:layout>
        <c:manualLayout>
          <c:xMode val="edge"/>
          <c:yMode val="edge"/>
          <c:x val="1.6868981481481478E-2"/>
          <c:y val="0.87799835958005235"/>
          <c:w val="0.98313101851851847"/>
          <c:h val="0.122001640419947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defRPr>
      </a:pPr>
      <a:endParaRPr lang="lt-L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683433456272627"/>
          <c:y val="5.0925925925925923E-2"/>
          <c:w val="0.71539777315399855"/>
          <c:h val="0.83389999736767517"/>
        </c:manualLayout>
      </c:layout>
      <c:barChart>
        <c:barDir val="bar"/>
        <c:grouping val="stacked"/>
        <c:varyColors val="0"/>
        <c:ser>
          <c:idx val="0"/>
          <c:order val="0"/>
          <c:tx>
            <c:strRef>
              <c:f>'14 pav.'!$H$3</c:f>
              <c:strCache>
                <c:ptCount val="1"/>
                <c:pt idx="0">
                  <c:v>Tušti</c:v>
                </c:pt>
              </c:strCache>
            </c:strRef>
          </c:tx>
          <c:spPr>
            <a:noFill/>
            <a:ln>
              <a:noFill/>
            </a:ln>
            <a:effectLst/>
          </c:spPr>
          <c:invertIfNegative val="0"/>
          <c:dLbls>
            <c:delete val="1"/>
          </c:dLbls>
          <c:cat>
            <c:strRef>
              <c:f>'14 pav.'!$D$4:$D$8</c:f>
              <c:strCache>
                <c:ptCount val="5"/>
                <c:pt idx="0">
                  <c:v>1. Užtikrinti sveikatos ir visuomenės apsaugos sistemos efektyvų veikimą</c:v>
                </c:pt>
                <c:pt idx="1">
                  <c:v>2. Padėti išsaugoti darbo vietas ir gyventojų pajamas</c:v>
                </c:pt>
                <c:pt idx="2">
                  <c:v>3. Padėti verslui išsaugoti likvidumą</c:v>
                </c:pt>
                <c:pt idx="3">
                  <c:v>4. Skatinti ekonomiką</c:v>
                </c:pt>
                <c:pt idx="4">
                  <c:v>Iš viso:</c:v>
                </c:pt>
              </c:strCache>
            </c:strRef>
          </c:cat>
          <c:val>
            <c:numRef>
              <c:f>'14 pav.'!$H$4:$H$8</c:f>
              <c:numCache>
                <c:formatCode>0.0</c:formatCode>
                <c:ptCount val="5"/>
                <c:pt idx="0">
                  <c:v>0</c:v>
                </c:pt>
                <c:pt idx="1">
                  <c:v>1.3000000000000003</c:v>
                </c:pt>
                <c:pt idx="2">
                  <c:v>4.2300000000000004</c:v>
                </c:pt>
                <c:pt idx="3">
                  <c:v>4.49</c:v>
                </c:pt>
              </c:numCache>
            </c:numRef>
          </c:val>
          <c:extLst>
            <c:ext xmlns:c16="http://schemas.microsoft.com/office/drawing/2014/chart" uri="{C3380CC4-5D6E-409C-BE32-E72D297353CC}">
              <c16:uniqueId val="{00000000-1B42-42C3-9F3B-E0A41CFB02B1}"/>
            </c:ext>
          </c:extLst>
        </c:ser>
        <c:ser>
          <c:idx val="1"/>
          <c:order val="1"/>
          <c:tx>
            <c:strRef>
              <c:f>'14 pav.'!$I$3</c:f>
              <c:strCache>
                <c:ptCount val="1"/>
                <c:pt idx="0">
                  <c:v>Proc. BVP (tikslas)</c:v>
                </c:pt>
              </c:strCache>
            </c:strRef>
          </c:tx>
          <c:spPr>
            <a:solidFill>
              <a:srgbClr val="00244D"/>
            </a:solidFill>
            <a:ln>
              <a:noFill/>
            </a:ln>
            <a:effectLst/>
          </c:spPr>
          <c:invertIfNegative val="0"/>
          <c:dPt>
            <c:idx val="0"/>
            <c:invertIfNegative val="0"/>
            <c:bubble3D val="0"/>
            <c:spPr>
              <a:solidFill>
                <a:srgbClr val="666261"/>
              </a:solidFill>
              <a:ln>
                <a:noFill/>
              </a:ln>
              <a:effectLst/>
            </c:spPr>
            <c:extLst>
              <c:ext xmlns:c16="http://schemas.microsoft.com/office/drawing/2014/chart" uri="{C3380CC4-5D6E-409C-BE32-E72D297353CC}">
                <c16:uniqueId val="{00000002-1B42-42C3-9F3B-E0A41CFB02B1}"/>
              </c:ext>
            </c:extLst>
          </c:dPt>
          <c:dPt>
            <c:idx val="1"/>
            <c:invertIfNegative val="0"/>
            <c:bubble3D val="0"/>
            <c:spPr>
              <a:solidFill>
                <a:srgbClr val="D41A1F"/>
              </a:solidFill>
              <a:ln>
                <a:noFill/>
              </a:ln>
              <a:effectLst/>
            </c:spPr>
            <c:extLst>
              <c:ext xmlns:c16="http://schemas.microsoft.com/office/drawing/2014/chart" uri="{C3380CC4-5D6E-409C-BE32-E72D297353CC}">
                <c16:uniqueId val="{00000004-1B42-42C3-9F3B-E0A41CFB02B1}"/>
              </c:ext>
            </c:extLst>
          </c:dPt>
          <c:dPt>
            <c:idx val="2"/>
            <c:invertIfNegative val="0"/>
            <c:bubble3D val="0"/>
            <c:spPr>
              <a:solidFill>
                <a:srgbClr val="D1D1D1"/>
              </a:solidFill>
              <a:ln>
                <a:noFill/>
              </a:ln>
              <a:effectLst/>
            </c:spPr>
            <c:extLst>
              <c:ext xmlns:c16="http://schemas.microsoft.com/office/drawing/2014/chart" uri="{C3380CC4-5D6E-409C-BE32-E72D297353CC}">
                <c16:uniqueId val="{00000006-1B42-42C3-9F3B-E0A41CFB02B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8-1B42-42C3-9F3B-E0A41CFB02B1}"/>
              </c:ext>
            </c:extLst>
          </c:dPt>
          <c:dLbls>
            <c:dLbl>
              <c:idx val="0"/>
              <c:layout>
                <c:manualLayout>
                  <c:x val="-1.425214587222434E-3"/>
                  <c:y val="-4.1030598021348768E-3"/>
                </c:manualLayout>
              </c:layout>
              <c:tx>
                <c:rich>
                  <a:bodyPr/>
                  <a:lstStyle/>
                  <a:p>
                    <a:fld id="{CD745445-30A1-4F6C-8D3D-2AE13994B7D6}" type="CELLRANGE">
                      <a:rPr lang="en-US"/>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1B42-42C3-9F3B-E0A41CFB02B1}"/>
                </c:ext>
              </c:extLst>
            </c:dLbl>
            <c:dLbl>
              <c:idx val="1"/>
              <c:tx>
                <c:rich>
                  <a:bodyPr/>
                  <a:lstStyle/>
                  <a:p>
                    <a:fld id="{C75B1C8F-7F98-4DC6-A079-92E88E194968}"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B42-42C3-9F3B-E0A41CFB02B1}"/>
                </c:ext>
              </c:extLst>
            </c:dLbl>
            <c:dLbl>
              <c:idx val="2"/>
              <c:layout>
                <c:manualLayout>
                  <c:x val="-7.6523831295178754E-4"/>
                  <c:y val="-3.8872703832236429E-3"/>
                </c:manualLayout>
              </c:layout>
              <c:tx>
                <c:rich>
                  <a:bodyPr/>
                  <a:lstStyle/>
                  <a:p>
                    <a:fld id="{9DC06EA8-D7AF-4A59-856E-8DAF7FBAAC80}" type="CELLRANGE">
                      <a:rPr lang="en-US"/>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1B42-42C3-9F3B-E0A41CFB02B1}"/>
                </c:ext>
              </c:extLst>
            </c:dLbl>
            <c:dLbl>
              <c:idx val="3"/>
              <c:tx>
                <c:rich>
                  <a:bodyPr/>
                  <a:lstStyle/>
                  <a:p>
                    <a:fld id="{77EF0193-7D36-46BB-BEC6-CE48977482A3}"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1B42-42C3-9F3B-E0A41CFB02B1}"/>
                </c:ext>
              </c:extLst>
            </c:dLbl>
            <c:dLbl>
              <c:idx val="4"/>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B42-42C3-9F3B-E0A41CFB02B1}"/>
                </c:ext>
              </c:extLst>
            </c:dLbl>
            <c:numFmt formatCode="\ 0.0;\ \–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'14 pav.'!$D$4:$D$8</c:f>
              <c:strCache>
                <c:ptCount val="5"/>
                <c:pt idx="0">
                  <c:v>1. Užtikrinti sveikatos ir visuomenės apsaugos sistemos efektyvų veikimą</c:v>
                </c:pt>
                <c:pt idx="1">
                  <c:v>2. Padėti išsaugoti darbo vietas ir gyventojų pajamas</c:v>
                </c:pt>
                <c:pt idx="2">
                  <c:v>3. Padėti verslui išsaugoti likvidumą</c:v>
                </c:pt>
                <c:pt idx="3">
                  <c:v>4. Skatinti ekonomiką</c:v>
                </c:pt>
                <c:pt idx="4">
                  <c:v>Iš viso:</c:v>
                </c:pt>
              </c:strCache>
            </c:strRef>
          </c:cat>
          <c:val>
            <c:numRef>
              <c:f>'14 pav.'!$I$4:$I$8</c:f>
              <c:numCache>
                <c:formatCode>0.0</c:formatCode>
                <c:ptCount val="5"/>
                <c:pt idx="0">
                  <c:v>1.3000000000000003</c:v>
                </c:pt>
                <c:pt idx="1">
                  <c:v>2.9299999999999997</c:v>
                </c:pt>
                <c:pt idx="2">
                  <c:v>0.26</c:v>
                </c:pt>
                <c:pt idx="3">
                  <c:v>1.2600000000000002</c:v>
                </c:pt>
              </c:numCache>
            </c:numRef>
          </c:val>
          <c:extLst>
            <c:ext xmlns:c15="http://schemas.microsoft.com/office/drawing/2012/chart" uri="{02D57815-91ED-43cb-92C2-25804820EDAC}">
              <c15:datalabelsRange>
                <c15:f>'14 pav.'!$I$4:$I$7</c15:f>
                <c15:dlblRangeCache>
                  <c:ptCount val="4"/>
                  <c:pt idx="0">
                    <c:v>1,3</c:v>
                  </c:pt>
                  <c:pt idx="1">
                    <c:v>2,9</c:v>
                  </c:pt>
                  <c:pt idx="2">
                    <c:v>0,3</c:v>
                  </c:pt>
                  <c:pt idx="3">
                    <c:v>1,3</c:v>
                  </c:pt>
                </c15:dlblRangeCache>
              </c15:datalabelsRange>
            </c:ext>
            <c:ext xmlns:c16="http://schemas.microsoft.com/office/drawing/2014/chart" uri="{C3380CC4-5D6E-409C-BE32-E72D297353CC}">
              <c16:uniqueId val="{0000000A-1B42-42C3-9F3B-E0A41CFB02B1}"/>
            </c:ext>
          </c:extLst>
        </c:ser>
        <c:ser>
          <c:idx val="2"/>
          <c:order val="2"/>
          <c:tx>
            <c:strRef>
              <c:f>'14 pav.'!$J$3</c:f>
              <c:strCache>
                <c:ptCount val="1"/>
                <c:pt idx="0">
                  <c:v>2</c:v>
                </c:pt>
              </c:strCache>
            </c:strRef>
          </c:tx>
          <c:spPr>
            <a:solidFill>
              <a:srgbClr val="8D8473"/>
            </a:solidFill>
            <a:ln>
              <a:solidFill>
                <a:sysClr val="windowText" lastClr="000000"/>
              </a:solidFill>
            </a:ln>
            <a:effectLst/>
          </c:spPr>
          <c:invertIfNegative val="0"/>
          <c:dPt>
            <c:idx val="1"/>
            <c:invertIfNegative val="0"/>
            <c:bubble3D val="0"/>
            <c:spPr>
              <a:solidFill>
                <a:srgbClr val="E73D41"/>
              </a:solidFill>
              <a:ln>
                <a:solidFill>
                  <a:sysClr val="windowText" lastClr="000000"/>
                </a:solidFill>
              </a:ln>
              <a:effectLst/>
            </c:spPr>
            <c:extLst>
              <c:ext xmlns:c16="http://schemas.microsoft.com/office/drawing/2014/chart" uri="{C3380CC4-5D6E-409C-BE32-E72D297353CC}">
                <c16:uniqueId val="{0000000C-1B42-42C3-9F3B-E0A41CFB02B1}"/>
              </c:ext>
            </c:extLst>
          </c:dPt>
          <c:dPt>
            <c:idx val="2"/>
            <c:invertIfNegative val="0"/>
            <c:bubble3D val="0"/>
            <c:spPr>
              <a:solidFill>
                <a:srgbClr val="D1D1D1"/>
              </a:solidFill>
              <a:ln>
                <a:solidFill>
                  <a:sysClr val="windowText" lastClr="000000"/>
                </a:solidFill>
              </a:ln>
              <a:effectLst/>
            </c:spPr>
            <c:extLst>
              <c:ext xmlns:c16="http://schemas.microsoft.com/office/drawing/2014/chart" uri="{C3380CC4-5D6E-409C-BE32-E72D297353CC}">
                <c16:uniqueId val="{0000000E-1B42-42C3-9F3B-E0A41CFB02B1}"/>
              </c:ext>
            </c:extLst>
          </c:dPt>
          <c:dPt>
            <c:idx val="3"/>
            <c:invertIfNegative val="0"/>
            <c:bubble3D val="0"/>
            <c:spPr>
              <a:solidFill>
                <a:srgbClr val="0068DA"/>
              </a:solidFill>
              <a:ln>
                <a:solidFill>
                  <a:sysClr val="windowText" lastClr="000000"/>
                </a:solidFill>
              </a:ln>
              <a:effectLst/>
            </c:spPr>
            <c:extLst>
              <c:ext xmlns:c16="http://schemas.microsoft.com/office/drawing/2014/chart" uri="{C3380CC4-5D6E-409C-BE32-E72D297353CC}">
                <c16:uniqueId val="{00000010-1B42-42C3-9F3B-E0A41CFB02B1}"/>
              </c:ext>
            </c:extLst>
          </c:dPt>
          <c:dLbls>
            <c:dLbl>
              <c:idx val="0"/>
              <c:delete val="1"/>
              <c:extLst>
                <c:ext xmlns:c15="http://schemas.microsoft.com/office/drawing/2012/chart" uri="{CE6537A1-D6FC-4f65-9D91-7224C49458BB}"/>
                <c:ext xmlns:c16="http://schemas.microsoft.com/office/drawing/2014/chart" uri="{C3380CC4-5D6E-409C-BE32-E72D297353CC}">
                  <c16:uniqueId val="{00000011-1B42-42C3-9F3B-E0A41CFB02B1}"/>
                </c:ext>
              </c:extLst>
            </c:dLbl>
            <c:dLbl>
              <c:idx val="1"/>
              <c:layout>
                <c:manualLayout>
                  <c:x val="7.8497055434206972E-2"/>
                  <c:y val="-3.887270383223714E-3"/>
                </c:manualLayout>
              </c:layout>
              <c:tx>
                <c:rich>
                  <a:bodyPr/>
                  <a:lstStyle/>
                  <a:p>
                    <a:fld id="{D6A56AD8-63AB-4CE4-9968-E52832CE9DC6}" type="CELLRANGE">
                      <a:rPr lang="en-US"/>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1B42-42C3-9F3B-E0A41CFB02B1}"/>
                </c:ext>
              </c:extLst>
            </c:dLbl>
            <c:dLbl>
              <c:idx val="2"/>
              <c:layout>
                <c:manualLayout>
                  <c:x val="6.071040822372184E-2"/>
                  <c:y val="-3.8872703832236429E-3"/>
                </c:manualLayout>
              </c:layout>
              <c:tx>
                <c:rich>
                  <a:bodyPr/>
                  <a:lstStyle/>
                  <a:p>
                    <a:fld id="{1B829603-F8B2-44ED-8390-A2762F9F1D3A}" type="CELLRANGE">
                      <a:rPr lang="en-US"/>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1B42-42C3-9F3B-E0A41CFB02B1}"/>
                </c:ext>
              </c:extLst>
            </c:dLbl>
            <c:dLbl>
              <c:idx val="3"/>
              <c:layout>
                <c:manualLayout>
                  <c:x val="6.8943676324296974E-2"/>
                  <c:y val="-3.8872703832236784E-3"/>
                </c:manualLayout>
              </c:layout>
              <c:tx>
                <c:rich>
                  <a:bodyPr/>
                  <a:lstStyle/>
                  <a:p>
                    <a:fld id="{65238A64-10D9-4611-8DEF-DAADAAA5FB88}" type="CELLRANGE">
                      <a:rPr lang="en-US"/>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1B42-42C3-9F3B-E0A41CFB02B1}"/>
                </c:ext>
              </c:extLst>
            </c:dLbl>
            <c:dLbl>
              <c:idx val="4"/>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B42-42C3-9F3B-E0A41CFB02B1}"/>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'14 pav.'!$D$4:$D$8</c:f>
              <c:strCache>
                <c:ptCount val="5"/>
                <c:pt idx="0">
                  <c:v>1. Užtikrinti sveikatos ir visuomenės apsaugos sistemos efektyvų veikimą</c:v>
                </c:pt>
                <c:pt idx="1">
                  <c:v>2. Padėti išsaugoti darbo vietas ir gyventojų pajamas</c:v>
                </c:pt>
                <c:pt idx="2">
                  <c:v>3. Padėti verslui išsaugoti likvidumą</c:v>
                </c:pt>
                <c:pt idx="3">
                  <c:v>4. Skatinti ekonomiką</c:v>
                </c:pt>
                <c:pt idx="4">
                  <c:v>Iš viso:</c:v>
                </c:pt>
              </c:strCache>
            </c:strRef>
          </c:cat>
          <c:val>
            <c:numRef>
              <c:f>'14 pav.'!$J$4:$J$8</c:f>
            </c:numRef>
          </c:val>
          <c:extLst>
            <c:ext xmlns:c15="http://schemas.microsoft.com/office/drawing/2012/chart" uri="{02D57815-91ED-43cb-92C2-25804820EDAC}">
              <c15:datalabelsRange>
                <c15:f>[5]Tikslai!$E$60:$E$63</c15:f>
                <c15:dlblRangeCache>
                  <c:ptCount val="4"/>
                  <c:pt idx="0">
                    <c:v>(1.3) 0,9</c:v>
                  </c:pt>
                  <c:pt idx="1">
                    <c:v>(2. Kitos) 0,3</c:v>
                  </c:pt>
                  <c:pt idx="2">
                    <c:v>(3.n) 0,2</c:v>
                  </c:pt>
                  <c:pt idx="3">
                    <c:v>(4.4) 0,4</c:v>
                  </c:pt>
                </c15:dlblRangeCache>
              </c15:datalabelsRange>
            </c:ext>
            <c:ext xmlns:c16="http://schemas.microsoft.com/office/drawing/2014/chart" uri="{C3380CC4-5D6E-409C-BE32-E72D297353CC}">
              <c16:uniqueId val="{00000013-1B42-42C3-9F3B-E0A41CFB02B1}"/>
            </c:ext>
          </c:extLst>
        </c:ser>
        <c:ser>
          <c:idx val="3"/>
          <c:order val="3"/>
          <c:tx>
            <c:strRef>
              <c:f>'14 pav.'!$K$3</c:f>
              <c:strCache>
                <c:ptCount val="1"/>
                <c:pt idx="0">
                  <c:v>3</c:v>
                </c:pt>
              </c:strCache>
            </c:strRef>
          </c:tx>
          <c:spPr>
            <a:solidFill>
              <a:srgbClr val="8D8473"/>
            </a:solid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4-1B42-42C3-9F3B-E0A41CFB02B1}"/>
                </c:ext>
              </c:extLst>
            </c:dLbl>
            <c:dLbl>
              <c:idx val="1"/>
              <c:tx>
                <c:rich>
                  <a:bodyPr/>
                  <a:lstStyle/>
                  <a:p>
                    <a:endParaRPr lang="lt-LT"/>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B42-42C3-9F3B-E0A41CFB02B1}"/>
                </c:ext>
              </c:extLst>
            </c:dLbl>
            <c:dLbl>
              <c:idx val="2"/>
              <c:tx>
                <c:rich>
                  <a:bodyPr/>
                  <a:lstStyle/>
                  <a:p>
                    <a:endParaRPr lang="lt-LT"/>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B42-42C3-9F3B-E0A41CFB02B1}"/>
                </c:ext>
              </c:extLst>
            </c:dLbl>
            <c:dLbl>
              <c:idx val="3"/>
              <c:tx>
                <c:rich>
                  <a:bodyPr/>
                  <a:lstStyle/>
                  <a:p>
                    <a:endParaRPr lang="lt-LT"/>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B42-42C3-9F3B-E0A41CFB02B1}"/>
                </c:ext>
              </c:extLst>
            </c:dLbl>
            <c:dLbl>
              <c:idx val="4"/>
              <c:tx>
                <c:rich>
                  <a:bodyPr/>
                  <a:lstStyle/>
                  <a:p>
                    <a:endParaRPr lang="lt-LT"/>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1B42-42C3-9F3B-E0A41CFB02B1}"/>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'14 pav.'!$D$4:$D$8</c:f>
              <c:strCache>
                <c:ptCount val="5"/>
                <c:pt idx="0">
                  <c:v>1. Užtikrinti sveikatos ir visuomenės apsaugos sistemos efektyvų veikimą</c:v>
                </c:pt>
                <c:pt idx="1">
                  <c:v>2. Padėti išsaugoti darbo vietas ir gyventojų pajamas</c:v>
                </c:pt>
                <c:pt idx="2">
                  <c:v>3. Padėti verslui išsaugoti likvidumą</c:v>
                </c:pt>
                <c:pt idx="3">
                  <c:v>4. Skatinti ekonomiką</c:v>
                </c:pt>
                <c:pt idx="4">
                  <c:v>Iš viso:</c:v>
                </c:pt>
              </c:strCache>
            </c:strRef>
          </c:cat>
          <c:val>
            <c:numRef>
              <c:f>'14 pav.'!$K$4:$K$8</c:f>
            </c:numRef>
          </c:val>
          <c:extLst>
            <c:ext xmlns:c15="http://schemas.microsoft.com/office/drawing/2012/chart" uri="{02D57815-91ED-43cb-92C2-25804820EDAC}">
              <c15:datalabelsRange>
                <c15:f>[5]Tikslai!$F$60:$F$63</c15:f>
                <c15:dlblRangeCache>
                  <c:ptCount val="4"/>
                  <c:pt idx="0">
                    <c:v>(1. Kitos) 0,1</c:v>
                  </c:pt>
                </c15:dlblRangeCache>
              </c15:datalabelsRange>
            </c:ext>
            <c:ext xmlns:c16="http://schemas.microsoft.com/office/drawing/2014/chart" uri="{C3380CC4-5D6E-409C-BE32-E72D297353CC}">
              <c16:uniqueId val="{00000019-1B42-42C3-9F3B-E0A41CFB02B1}"/>
            </c:ext>
          </c:extLst>
        </c:ser>
        <c:ser>
          <c:idx val="4"/>
          <c:order val="4"/>
          <c:tx>
            <c:strRef>
              <c:f>'14 pav.'!$L$3</c:f>
              <c:strCache>
                <c:ptCount val="1"/>
                <c:pt idx="0">
                  <c:v>4</c:v>
                </c:pt>
              </c:strCache>
            </c:strRef>
          </c:tx>
          <c:spPr>
            <a:solidFill>
              <a:schemeClr val="accent5"/>
            </a:solidFill>
            <a:ln>
              <a:noFill/>
            </a:ln>
            <a:effectLst/>
          </c:spPr>
          <c:invertIfNegative val="0"/>
          <c:dLbls>
            <c:dLbl>
              <c:idx val="1"/>
              <c:layout>
                <c:manualLayout>
                  <c:x val="3.0091821171233893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1B42-42C3-9F3B-E0A41CFB02B1}"/>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 pav.'!$D$4:$D$8</c:f>
              <c:strCache>
                <c:ptCount val="5"/>
                <c:pt idx="0">
                  <c:v>1. Užtikrinti sveikatos ir visuomenės apsaugos sistemos efektyvų veikimą</c:v>
                </c:pt>
                <c:pt idx="1">
                  <c:v>2. Padėti išsaugoti darbo vietas ir gyventojų pajamas</c:v>
                </c:pt>
                <c:pt idx="2">
                  <c:v>3. Padėti verslui išsaugoti likvidumą</c:v>
                </c:pt>
                <c:pt idx="3">
                  <c:v>4. Skatinti ekonomiką</c:v>
                </c:pt>
                <c:pt idx="4">
                  <c:v>Iš viso:</c:v>
                </c:pt>
              </c:strCache>
            </c:strRef>
          </c:cat>
          <c:val>
            <c:numRef>
              <c:f>'14 pav.'!$L$4:$L$8</c:f>
            </c:numRef>
          </c:val>
          <c:extLst>
            <c:ext xmlns:c16="http://schemas.microsoft.com/office/drawing/2014/chart" uri="{C3380CC4-5D6E-409C-BE32-E72D297353CC}">
              <c16:uniqueId val="{0000001B-1B42-42C3-9F3B-E0A41CFB02B1}"/>
            </c:ext>
          </c:extLst>
        </c:ser>
        <c:ser>
          <c:idx val="5"/>
          <c:order val="5"/>
          <c:tx>
            <c:strRef>
              <c:f>'14 pav.'!$M$3</c:f>
              <c:strCache>
                <c:ptCount val="1"/>
                <c:pt idx="0">
                  <c:v>5</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 pav.'!$D$4:$D$8</c:f>
              <c:strCache>
                <c:ptCount val="5"/>
                <c:pt idx="0">
                  <c:v>1. Užtikrinti sveikatos ir visuomenės apsaugos sistemos efektyvų veikimą</c:v>
                </c:pt>
                <c:pt idx="1">
                  <c:v>2. Padėti išsaugoti darbo vietas ir gyventojų pajamas</c:v>
                </c:pt>
                <c:pt idx="2">
                  <c:v>3. Padėti verslui išsaugoti likvidumą</c:v>
                </c:pt>
                <c:pt idx="3">
                  <c:v>4. Skatinti ekonomiką</c:v>
                </c:pt>
                <c:pt idx="4">
                  <c:v>Iš viso:</c:v>
                </c:pt>
              </c:strCache>
            </c:strRef>
          </c:cat>
          <c:val>
            <c:numRef>
              <c:f>'14 pav.'!$M$4:$M$8</c:f>
            </c:numRef>
          </c:val>
          <c:extLst>
            <c:ext xmlns:c16="http://schemas.microsoft.com/office/drawing/2014/chart" uri="{C3380CC4-5D6E-409C-BE32-E72D297353CC}">
              <c16:uniqueId val="{0000001C-1B42-42C3-9F3B-E0A41CFB02B1}"/>
            </c:ext>
          </c:extLst>
        </c:ser>
        <c:ser>
          <c:idx val="6"/>
          <c:order val="6"/>
          <c:tx>
            <c:strRef>
              <c:f>'14 pav.'!$N$3</c:f>
              <c:strCache>
                <c:ptCount val="1"/>
                <c:pt idx="0">
                  <c:v>Proc. BVP (iš viso)</c:v>
                </c:pt>
              </c:strCache>
            </c:strRef>
          </c:tx>
          <c:spPr>
            <a:solidFill>
              <a:srgbClr val="47ABD9"/>
            </a:solidFill>
            <a:ln>
              <a:solidFill>
                <a:schemeClr val="tx1"/>
              </a:solidFill>
            </a:ln>
            <a:effectLst/>
          </c:spPr>
          <c:invertIfNegative val="0"/>
          <c:dPt>
            <c:idx val="4"/>
            <c:invertIfNegative val="0"/>
            <c:bubble3D val="0"/>
            <c:spPr>
              <a:solidFill>
                <a:srgbClr val="47ABD9"/>
              </a:solidFill>
              <a:ln>
                <a:noFill/>
              </a:ln>
              <a:effectLst/>
            </c:spPr>
            <c:extLst>
              <c:ext xmlns:c16="http://schemas.microsoft.com/office/drawing/2014/chart" uri="{C3380CC4-5D6E-409C-BE32-E72D297353CC}">
                <c16:uniqueId val="{0000001E-1B42-42C3-9F3B-E0A41CFB02B1}"/>
              </c:ext>
            </c:extLst>
          </c:dPt>
          <c:dLbls>
            <c:dLbl>
              <c:idx val="4"/>
              <c:layout>
                <c:manualLayout>
                  <c:x val="4.739677712851771E-3"/>
                  <c:y val="-3.8872703832236607E-3"/>
                </c:manualLayout>
              </c:layout>
              <c:tx>
                <c:rich>
                  <a:bodyPr/>
                  <a:lstStyle/>
                  <a:p>
                    <a:r>
                      <a:rPr lang="en-US"/>
                      <a:t>5,7</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1B42-42C3-9F3B-E0A41CFB02B1}"/>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pav.'!$D$4:$D$8</c:f>
              <c:strCache>
                <c:ptCount val="5"/>
                <c:pt idx="0">
                  <c:v>1. Užtikrinti sveikatos ir visuomenės apsaugos sistemos efektyvų veikimą</c:v>
                </c:pt>
                <c:pt idx="1">
                  <c:v>2. Padėti išsaugoti darbo vietas ir gyventojų pajamas</c:v>
                </c:pt>
                <c:pt idx="2">
                  <c:v>3. Padėti verslui išsaugoti likvidumą</c:v>
                </c:pt>
                <c:pt idx="3">
                  <c:v>4. Skatinti ekonomiką</c:v>
                </c:pt>
                <c:pt idx="4">
                  <c:v>Iš viso:</c:v>
                </c:pt>
              </c:strCache>
            </c:strRef>
          </c:cat>
          <c:val>
            <c:numRef>
              <c:f>'14 pav.'!$N$4:$N$8</c:f>
              <c:numCache>
                <c:formatCode>0.0</c:formatCode>
                <c:ptCount val="5"/>
                <c:pt idx="4">
                  <c:v>5.7499999999999991</c:v>
                </c:pt>
              </c:numCache>
            </c:numRef>
          </c:val>
          <c:extLst>
            <c:ext xmlns:c16="http://schemas.microsoft.com/office/drawing/2014/chart" uri="{C3380CC4-5D6E-409C-BE32-E72D297353CC}">
              <c16:uniqueId val="{0000001F-1B42-42C3-9F3B-E0A41CFB02B1}"/>
            </c:ext>
          </c:extLst>
        </c:ser>
        <c:dLbls>
          <c:dLblPos val="ctr"/>
          <c:showLegendKey val="0"/>
          <c:showVal val="1"/>
          <c:showCatName val="0"/>
          <c:showSerName val="0"/>
          <c:showPercent val="0"/>
          <c:showBubbleSize val="0"/>
        </c:dLbls>
        <c:gapWidth val="90"/>
        <c:overlap val="100"/>
        <c:axId val="439318152"/>
        <c:axId val="439320120"/>
      </c:barChart>
      <c:catAx>
        <c:axId val="439318152"/>
        <c:scaling>
          <c:orientation val="minMax"/>
        </c:scaling>
        <c:delete val="0"/>
        <c:axPos val="l"/>
        <c:numFmt formatCode="General" sourceLinked="1"/>
        <c:majorTickMark val="none"/>
        <c:minorTickMark val="none"/>
        <c:tickLblPos val="nextTo"/>
        <c:spPr>
          <a:noFill/>
          <a:ln w="12700" cap="flat" cmpd="sng" algn="ctr">
            <a:solidFill>
              <a:srgbClr val="D1D1D1"/>
            </a:solidFill>
            <a:prstDash val="dash"/>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9320120"/>
        <c:crosses val="autoZero"/>
        <c:auto val="1"/>
        <c:lblAlgn val="ctr"/>
        <c:lblOffset val="100"/>
        <c:noMultiLvlLbl val="0"/>
      </c:catAx>
      <c:valAx>
        <c:axId val="439320120"/>
        <c:scaling>
          <c:orientation val="minMax"/>
          <c:max val="7"/>
        </c:scaling>
        <c:delete val="0"/>
        <c:axPos val="b"/>
        <c:majorGridlines>
          <c:spPr>
            <a:ln w="12700" cap="flat" cmpd="sng" algn="ctr">
              <a:solidFill>
                <a:srgbClr val="D1D1D1"/>
              </a:solidFill>
              <a:prstDash val="dash"/>
              <a:round/>
            </a:ln>
            <a:effectLst/>
          </c:spPr>
        </c:majorGridlines>
        <c:title>
          <c:tx>
            <c:rich>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900"/>
                  <a:t>proc.</a:t>
                </a:r>
                <a:r>
                  <a:rPr lang="lt-LT" sz="900" baseline="0"/>
                  <a:t> BVP</a:t>
                </a:r>
                <a:endParaRPr lang="lt-LT" sz="900"/>
              </a:p>
            </c:rich>
          </c:tx>
          <c:layout>
            <c:manualLayout>
              <c:xMode val="edge"/>
              <c:yMode val="edge"/>
              <c:x val="0.55918126487604758"/>
              <c:y val="0.9436345794432571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9318152"/>
        <c:crosses val="autoZero"/>
        <c:crossBetween val="between"/>
      </c:valAx>
      <c:spPr>
        <a:noFill/>
        <a:ln w="12700">
          <a:solidFill>
            <a:srgbClr val="D1D1D1"/>
          </a:solidFill>
          <a:prstDash val="dash"/>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030555555555537E-2"/>
          <c:y val="0.11246443265530998"/>
          <c:w val="0.81266134259259259"/>
          <c:h val="0.6959770833333333"/>
        </c:manualLayout>
      </c:layout>
      <c:barChart>
        <c:barDir val="col"/>
        <c:grouping val="clustered"/>
        <c:varyColors val="0"/>
        <c:ser>
          <c:idx val="3"/>
          <c:order val="0"/>
          <c:tx>
            <c:strRef>
              <c:f>'15 pav.'!$D$4</c:f>
              <c:strCache>
                <c:ptCount val="1"/>
                <c:pt idx="0">
                  <c:v>Latvija</c:v>
                </c:pt>
              </c:strCache>
            </c:strRef>
          </c:tx>
          <c:spPr>
            <a:solidFill>
              <a:srgbClr val="47ABD9"/>
            </a:solidFill>
            <a:ln w="28575" cap="rnd">
              <a:solidFill>
                <a:srgbClr val="47ABD9"/>
              </a:solidFill>
              <a:round/>
            </a:ln>
            <a:effectLst/>
          </c:spPr>
          <c:invertIfNegative val="0"/>
          <c:cat>
            <c:strRef>
              <c:f>'15 pav.'!$E$3:$H$3</c:f>
              <c:strCache>
                <c:ptCount val="4"/>
                <c:pt idx="0">
                  <c:v>1.Mokestinė pagalba</c:v>
                </c:pt>
                <c:pt idx="1">
                  <c:v>2. Pagalba išmokų srityje</c:v>
                </c:pt>
                <c:pt idx="2">
                  <c:v>3. Pagalba paskolų ir garantijų srityje</c:v>
                </c:pt>
                <c:pt idx="3">
                  <c:v>4. Parama sektoriams</c:v>
                </c:pt>
              </c:strCache>
            </c:strRef>
          </c:cat>
          <c:val>
            <c:numRef>
              <c:f>'15 pav.'!$E$4:$H$4</c:f>
              <c:numCache>
                <c:formatCode>0.0;\–0.0</c:formatCode>
                <c:ptCount val="4"/>
                <c:pt idx="0">
                  <c:v>1.18959416134787</c:v>
                </c:pt>
                <c:pt idx="1">
                  <c:v>0.467429631532917</c:v>
                </c:pt>
                <c:pt idx="2">
                  <c:v>0.35912276568992402</c:v>
                </c:pt>
                <c:pt idx="3">
                  <c:v>1.0260650448283499</c:v>
                </c:pt>
              </c:numCache>
            </c:numRef>
          </c:val>
          <c:extLst>
            <c:ext xmlns:c16="http://schemas.microsoft.com/office/drawing/2014/chart" uri="{C3380CC4-5D6E-409C-BE32-E72D297353CC}">
              <c16:uniqueId val="{00000000-8891-4DD3-8961-9D3730F1F13C}"/>
            </c:ext>
          </c:extLst>
        </c:ser>
        <c:dLbls>
          <c:showLegendKey val="0"/>
          <c:showVal val="0"/>
          <c:showCatName val="0"/>
          <c:showSerName val="0"/>
          <c:showPercent val="0"/>
          <c:showBubbleSize val="0"/>
        </c:dLbls>
        <c:gapWidth val="150"/>
        <c:axId val="430179032"/>
        <c:axId val="431958664"/>
      </c:barChart>
      <c:catAx>
        <c:axId val="430179032"/>
        <c:scaling>
          <c:orientation val="minMax"/>
        </c:scaling>
        <c:delete val="0"/>
        <c:axPos val="b"/>
        <c:majorGridlines>
          <c:spPr>
            <a:ln w="12700">
              <a:noFill/>
              <a:prstDash val="dash"/>
            </a:ln>
          </c:spPr>
        </c:majorGridlines>
        <c:numFmt formatCode="General" sourceLinked="1"/>
        <c:majorTickMark val="none"/>
        <c:minorTickMark val="none"/>
        <c:tickLblPos val="low"/>
        <c:spPr>
          <a:noFill/>
          <a:ln w="12700" cap="flat" cmpd="sng" algn="ctr">
            <a:solidFill>
              <a:schemeClr val="accent4"/>
            </a:solidFill>
            <a:round/>
          </a:ln>
          <a:effectLst/>
        </c:spPr>
        <c:txPr>
          <a:bodyPr rot="0" vert="horz"/>
          <a:lstStyle/>
          <a:p>
            <a:pPr>
              <a:defRPr sz="1000" b="0" i="0" u="none" strike="noStrike" baseline="0">
                <a:solidFill>
                  <a:srgbClr val="000000"/>
                </a:solidFill>
                <a:latin typeface="Arial"/>
                <a:ea typeface="Arial"/>
                <a:cs typeface="Arial"/>
              </a:defRPr>
            </a:pPr>
            <a:endParaRPr lang="lt-LT"/>
          </a:p>
        </c:txPr>
        <c:crossAx val="431958664"/>
        <c:crosses val="autoZero"/>
        <c:auto val="1"/>
        <c:lblAlgn val="ctr"/>
        <c:lblOffset val="100"/>
        <c:noMultiLvlLbl val="0"/>
      </c:catAx>
      <c:valAx>
        <c:axId val="431958664"/>
        <c:scaling>
          <c:orientation val="minMax"/>
          <c:max val="1.5"/>
          <c:min val="0"/>
        </c:scaling>
        <c:delete val="0"/>
        <c:axPos val="l"/>
        <c:majorGridlines>
          <c:spPr>
            <a:ln w="12700" cap="flat" cmpd="sng" algn="ctr">
              <a:solidFill>
                <a:schemeClr val="accent4"/>
              </a:solidFill>
              <a:prstDash val="dash"/>
              <a:round/>
            </a:ln>
            <a:effectLst/>
          </c:spPr>
        </c:majorGridlines>
        <c:numFmt formatCode="0.0;\ \–0.0" sourceLinked="0"/>
        <c:majorTickMark val="none"/>
        <c:minorTickMark val="none"/>
        <c:tickLblPos val="nextTo"/>
        <c:spPr>
          <a:ln w="6350">
            <a:noFill/>
          </a:ln>
        </c:spPr>
        <c:txPr>
          <a:bodyPr rot="0" vert="horz"/>
          <a:lstStyle/>
          <a:p>
            <a:pPr>
              <a:defRPr sz="1000" b="0" i="0" u="none" strike="noStrike" baseline="0">
                <a:solidFill>
                  <a:srgbClr val="000000"/>
                </a:solidFill>
                <a:latin typeface="Arial"/>
                <a:ea typeface="Arial"/>
                <a:cs typeface="Arial"/>
              </a:defRPr>
            </a:pPr>
            <a:endParaRPr lang="lt-LT"/>
          </a:p>
        </c:txPr>
        <c:crossAx val="430179032"/>
        <c:crosses val="autoZero"/>
        <c:crossBetween val="between"/>
        <c:majorUnit val="0.30000000000000004"/>
      </c:valAx>
      <c:spPr>
        <a:noFill/>
        <a:ln w="9525">
          <a:solidFill>
            <a:schemeClr val="bg1">
              <a:lumMod val="85000"/>
            </a:schemeClr>
          </a:solidFill>
          <a:prstDash val="dash"/>
        </a:ln>
      </c:spPr>
    </c:plotArea>
    <c:plotVisOnly val="1"/>
    <c:dispBlanksAs val="gap"/>
    <c:showDLblsOverMax val="0"/>
  </c:chart>
  <c:spPr>
    <a:noFill/>
    <a:ln w="9525" cap="flat" cmpd="sng" algn="ctr">
      <a:noFill/>
      <a:round/>
    </a:ln>
    <a:effectLst/>
  </c:spPr>
  <c:txPr>
    <a:bodyPr/>
    <a:lstStyle/>
    <a:p>
      <a:pPr>
        <a:defRPr sz="1000" b="0" i="0" u="none" strike="noStrike" baseline="0">
          <a:solidFill>
            <a:srgbClr val="000000"/>
          </a:solidFill>
          <a:latin typeface="Arial"/>
          <a:ea typeface="Arial"/>
          <a:cs typeface="Arial"/>
        </a:defRPr>
      </a:pPr>
      <a:endParaRPr lang="lt-LT"/>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lt-LT" sz="1000"/>
              <a:t>VS</a:t>
            </a:r>
            <a:r>
              <a:rPr lang="lt-LT" sz="1000" baseline="0"/>
              <a:t> pajamos (mln. EUR)</a:t>
            </a:r>
            <a:endParaRPr lang="lt-LT" sz="1000"/>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0.11023707229294105"/>
          <c:y val="0.10368064662761961"/>
          <c:w val="0.86935416034456137"/>
          <c:h val="0.71317263431786948"/>
        </c:manualLayout>
      </c:layout>
      <c:lineChart>
        <c:grouping val="standard"/>
        <c:varyColors val="0"/>
        <c:ser>
          <c:idx val="0"/>
          <c:order val="0"/>
          <c:tx>
            <c:strRef>
              <c:f>'2 priedas'!$P$6</c:f>
              <c:strCache>
                <c:ptCount val="1"/>
                <c:pt idx="0">
                  <c:v>IFI</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dPt>
            <c:idx val="3"/>
            <c:marker>
              <c:symbol val="circle"/>
              <c:size val="8"/>
              <c:spPr>
                <a:solidFill>
                  <a:schemeClr val="accent3"/>
                </a:solidFill>
                <a:ln w="9525">
                  <a:solidFill>
                    <a:schemeClr val="accent3"/>
                  </a:solidFill>
                </a:ln>
                <a:effectLst/>
              </c:spPr>
            </c:marker>
            <c:bubble3D val="0"/>
            <c:extLst>
              <c:ext xmlns:c16="http://schemas.microsoft.com/office/drawing/2014/chart" uri="{C3380CC4-5D6E-409C-BE32-E72D297353CC}">
                <c16:uniqueId val="{00000000-EA5B-4F8F-9CC7-63B845C4DF2D}"/>
              </c:ext>
            </c:extLst>
          </c:dPt>
          <c:cat>
            <c:strRef>
              <c:f>'2 priedas'!$Q$5:$T$5</c:f>
              <c:strCache>
                <c:ptCount val="4"/>
                <c:pt idx="0">
                  <c:v>BP2019</c:v>
                </c:pt>
                <c:pt idx="1">
                  <c:v>SP2019</c:v>
                </c:pt>
                <c:pt idx="2">
                  <c:v>BP2020</c:v>
                </c:pt>
                <c:pt idx="3">
                  <c:v>Faktas</c:v>
                </c:pt>
              </c:strCache>
            </c:strRef>
          </c:cat>
          <c:val>
            <c:numRef>
              <c:f>'2 priedas'!$Q$6:$T$6</c:f>
              <c:numCache>
                <c:formatCode>0.0;\ \–0.0</c:formatCode>
                <c:ptCount val="4"/>
                <c:pt idx="0">
                  <c:v>17133.8</c:v>
                </c:pt>
                <c:pt idx="1">
                  <c:v>17097.8</c:v>
                </c:pt>
                <c:pt idx="2">
                  <c:v>16736.599999999999</c:v>
                </c:pt>
                <c:pt idx="3">
                  <c:v>17023.707000000002</c:v>
                </c:pt>
              </c:numCache>
            </c:numRef>
          </c:val>
          <c:smooth val="0"/>
          <c:extLst>
            <c:ext xmlns:c16="http://schemas.microsoft.com/office/drawing/2014/chart" uri="{C3380CC4-5D6E-409C-BE32-E72D297353CC}">
              <c16:uniqueId val="{00000001-EA5B-4F8F-9CC7-63B845C4DF2D}"/>
            </c:ext>
          </c:extLst>
        </c:ser>
        <c:ser>
          <c:idx val="1"/>
          <c:order val="1"/>
          <c:tx>
            <c:strRef>
              <c:f>'2 priedas'!$P$7</c:f>
              <c:strCache>
                <c:ptCount val="1"/>
                <c:pt idx="0">
                  <c:v>FM</c:v>
                </c:pt>
              </c:strCache>
            </c:strRef>
          </c:tx>
          <c:spPr>
            <a:ln w="28575" cap="rnd">
              <a:solidFill>
                <a:schemeClr val="accent2"/>
              </a:solidFill>
              <a:round/>
            </a:ln>
            <a:effectLst/>
          </c:spPr>
          <c:marker>
            <c:symbol val="diamond"/>
            <c:size val="8"/>
            <c:spPr>
              <a:solidFill>
                <a:schemeClr val="accent2"/>
              </a:solidFill>
              <a:ln w="9525">
                <a:solidFill>
                  <a:schemeClr val="accent2"/>
                </a:solidFill>
              </a:ln>
              <a:effectLst/>
            </c:spPr>
          </c:marker>
          <c:dPt>
            <c:idx val="3"/>
            <c:marker>
              <c:symbol val="circle"/>
              <c:size val="8"/>
              <c:spPr>
                <a:solidFill>
                  <a:schemeClr val="accent3"/>
                </a:solidFill>
                <a:ln w="9525">
                  <a:solidFill>
                    <a:schemeClr val="accent3"/>
                  </a:solidFill>
                </a:ln>
                <a:effectLst/>
              </c:spPr>
            </c:marker>
            <c:bubble3D val="0"/>
            <c:extLst>
              <c:ext xmlns:c16="http://schemas.microsoft.com/office/drawing/2014/chart" uri="{C3380CC4-5D6E-409C-BE32-E72D297353CC}">
                <c16:uniqueId val="{00000002-EA5B-4F8F-9CC7-63B845C4DF2D}"/>
              </c:ext>
            </c:extLst>
          </c:dPt>
          <c:cat>
            <c:strRef>
              <c:f>'2 priedas'!$Q$5:$T$5</c:f>
              <c:strCache>
                <c:ptCount val="4"/>
                <c:pt idx="0">
                  <c:v>BP2019</c:v>
                </c:pt>
                <c:pt idx="1">
                  <c:v>SP2019</c:v>
                </c:pt>
                <c:pt idx="2">
                  <c:v>BP2020</c:v>
                </c:pt>
                <c:pt idx="3">
                  <c:v>Faktas</c:v>
                </c:pt>
              </c:strCache>
            </c:strRef>
          </c:cat>
          <c:val>
            <c:numRef>
              <c:f>'2 priedas'!$Q$7:$T$7</c:f>
              <c:numCache>
                <c:formatCode>0.0;\ \–0.0</c:formatCode>
                <c:ptCount val="4"/>
                <c:pt idx="0">
                  <c:v>17221</c:v>
                </c:pt>
                <c:pt idx="1">
                  <c:v>17052.876</c:v>
                </c:pt>
                <c:pt idx="2">
                  <c:v>17158.250500000002</c:v>
                </c:pt>
                <c:pt idx="3">
                  <c:v>17023.707000000002</c:v>
                </c:pt>
              </c:numCache>
            </c:numRef>
          </c:val>
          <c:smooth val="0"/>
          <c:extLst>
            <c:ext xmlns:c16="http://schemas.microsoft.com/office/drawing/2014/chart" uri="{C3380CC4-5D6E-409C-BE32-E72D297353CC}">
              <c16:uniqueId val="{00000003-EA5B-4F8F-9CC7-63B845C4DF2D}"/>
            </c:ext>
          </c:extLst>
        </c:ser>
        <c:dLbls>
          <c:showLegendKey val="0"/>
          <c:showVal val="0"/>
          <c:showCatName val="0"/>
          <c:showSerName val="0"/>
          <c:showPercent val="0"/>
          <c:showBubbleSize val="0"/>
        </c:dLbls>
        <c:marker val="1"/>
        <c:smooth val="0"/>
        <c:axId val="581515096"/>
        <c:axId val="581513528"/>
      </c:lineChart>
      <c:catAx>
        <c:axId val="581515096"/>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81513528"/>
        <c:crosses val="autoZero"/>
        <c:auto val="1"/>
        <c:lblAlgn val="ctr"/>
        <c:lblOffset val="100"/>
        <c:noMultiLvlLbl val="0"/>
      </c:catAx>
      <c:valAx>
        <c:axId val="581513528"/>
        <c:scaling>
          <c:orientation val="minMax"/>
          <c:min val="16400"/>
        </c:scaling>
        <c:delete val="0"/>
        <c:axPos val="l"/>
        <c:majorGridlines>
          <c:spPr>
            <a:ln w="12700"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crossAx val="581515096"/>
        <c:crosses val="autoZero"/>
        <c:crossBetween val="between"/>
        <c:majorUnit val="200"/>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lt-L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lt-LT" sz="1000"/>
              <a:t>VS</a:t>
            </a:r>
            <a:r>
              <a:rPr lang="lt-LT" sz="1000" baseline="0"/>
              <a:t> išlaidos (mln. EUR)</a:t>
            </a:r>
            <a:endParaRPr lang="lt-LT" sz="1000"/>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0.11023707229294105"/>
          <c:y val="0.10368064662761961"/>
          <c:w val="0.86935416034456137"/>
          <c:h val="0.71317263431786948"/>
        </c:manualLayout>
      </c:layout>
      <c:lineChart>
        <c:grouping val="standard"/>
        <c:varyColors val="0"/>
        <c:ser>
          <c:idx val="0"/>
          <c:order val="0"/>
          <c:tx>
            <c:strRef>
              <c:f>'2 priedas'!$P$12</c:f>
              <c:strCache>
                <c:ptCount val="1"/>
                <c:pt idx="0">
                  <c:v>IFI</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dPt>
            <c:idx val="3"/>
            <c:marker>
              <c:symbol val="circle"/>
              <c:size val="8"/>
              <c:spPr>
                <a:solidFill>
                  <a:schemeClr val="accent3"/>
                </a:solidFill>
                <a:ln w="9525">
                  <a:solidFill>
                    <a:schemeClr val="accent3"/>
                  </a:solidFill>
                </a:ln>
                <a:effectLst/>
              </c:spPr>
            </c:marker>
            <c:bubble3D val="0"/>
            <c:extLst>
              <c:ext xmlns:c16="http://schemas.microsoft.com/office/drawing/2014/chart" uri="{C3380CC4-5D6E-409C-BE32-E72D297353CC}">
                <c16:uniqueId val="{00000000-6311-40E6-A8D1-BE71105D3807}"/>
              </c:ext>
            </c:extLst>
          </c:dPt>
          <c:cat>
            <c:strRef>
              <c:f>'2 priedas'!$Q$5:$T$5</c:f>
              <c:strCache>
                <c:ptCount val="4"/>
                <c:pt idx="0">
                  <c:v>BP2019</c:v>
                </c:pt>
                <c:pt idx="1">
                  <c:v>SP2019</c:v>
                </c:pt>
                <c:pt idx="2">
                  <c:v>BP2020</c:v>
                </c:pt>
                <c:pt idx="3">
                  <c:v>Faktas</c:v>
                </c:pt>
              </c:strCache>
            </c:strRef>
          </c:cat>
          <c:val>
            <c:numRef>
              <c:f>'2 priedas'!$Q$12:$T$12</c:f>
              <c:numCache>
                <c:formatCode>0.0;\ \–0.0</c:formatCode>
                <c:ptCount val="4"/>
                <c:pt idx="0">
                  <c:v>17087.099999999999</c:v>
                </c:pt>
                <c:pt idx="1">
                  <c:v>17050.3</c:v>
                </c:pt>
                <c:pt idx="2">
                  <c:v>16731.2</c:v>
                </c:pt>
                <c:pt idx="3">
                  <c:v>16894.402999999998</c:v>
                </c:pt>
              </c:numCache>
            </c:numRef>
          </c:val>
          <c:smooth val="0"/>
          <c:extLst>
            <c:ext xmlns:c16="http://schemas.microsoft.com/office/drawing/2014/chart" uri="{C3380CC4-5D6E-409C-BE32-E72D297353CC}">
              <c16:uniqueId val="{00000001-6311-40E6-A8D1-BE71105D3807}"/>
            </c:ext>
          </c:extLst>
        </c:ser>
        <c:ser>
          <c:idx val="1"/>
          <c:order val="1"/>
          <c:tx>
            <c:strRef>
              <c:f>'2 priedas'!$P$13</c:f>
              <c:strCache>
                <c:ptCount val="1"/>
                <c:pt idx="0">
                  <c:v>FM</c:v>
                </c:pt>
              </c:strCache>
            </c:strRef>
          </c:tx>
          <c:spPr>
            <a:ln w="28575" cap="rnd">
              <a:solidFill>
                <a:schemeClr val="accent2"/>
              </a:solidFill>
              <a:round/>
            </a:ln>
            <a:effectLst/>
          </c:spPr>
          <c:marker>
            <c:symbol val="diamond"/>
            <c:size val="8"/>
            <c:spPr>
              <a:solidFill>
                <a:schemeClr val="accent2"/>
              </a:solidFill>
              <a:ln w="9525">
                <a:solidFill>
                  <a:schemeClr val="accent2"/>
                </a:solidFill>
              </a:ln>
              <a:effectLst/>
            </c:spPr>
          </c:marker>
          <c:dPt>
            <c:idx val="3"/>
            <c:marker>
              <c:symbol val="circle"/>
              <c:size val="8"/>
              <c:spPr>
                <a:solidFill>
                  <a:schemeClr val="accent3"/>
                </a:solidFill>
                <a:ln w="9525">
                  <a:solidFill>
                    <a:schemeClr val="accent3"/>
                  </a:solidFill>
                </a:ln>
                <a:effectLst/>
              </c:spPr>
            </c:marker>
            <c:bubble3D val="0"/>
            <c:extLst>
              <c:ext xmlns:c16="http://schemas.microsoft.com/office/drawing/2014/chart" uri="{C3380CC4-5D6E-409C-BE32-E72D297353CC}">
                <c16:uniqueId val="{00000002-6311-40E6-A8D1-BE71105D3807}"/>
              </c:ext>
            </c:extLst>
          </c:dPt>
          <c:cat>
            <c:strRef>
              <c:f>'2 priedas'!$Q$5:$T$5</c:f>
              <c:strCache>
                <c:ptCount val="4"/>
                <c:pt idx="0">
                  <c:v>BP2019</c:v>
                </c:pt>
                <c:pt idx="1">
                  <c:v>SP2019</c:v>
                </c:pt>
                <c:pt idx="2">
                  <c:v>BP2020</c:v>
                </c:pt>
                <c:pt idx="3">
                  <c:v>Faktas</c:v>
                </c:pt>
              </c:strCache>
            </c:strRef>
          </c:cat>
          <c:val>
            <c:numRef>
              <c:f>'2 priedas'!$Q$13:$T$13</c:f>
              <c:numCache>
                <c:formatCode>0.0;\ \–0.0</c:formatCode>
                <c:ptCount val="4"/>
                <c:pt idx="0">
                  <c:v>17028.099999999999</c:v>
                </c:pt>
                <c:pt idx="1">
                  <c:v>16816.030500000001</c:v>
                </c:pt>
                <c:pt idx="2">
                  <c:v>17109.917399999998</c:v>
                </c:pt>
                <c:pt idx="3">
                  <c:v>16894.402999999998</c:v>
                </c:pt>
              </c:numCache>
            </c:numRef>
          </c:val>
          <c:smooth val="0"/>
          <c:extLst>
            <c:ext xmlns:c16="http://schemas.microsoft.com/office/drawing/2014/chart" uri="{C3380CC4-5D6E-409C-BE32-E72D297353CC}">
              <c16:uniqueId val="{00000003-6311-40E6-A8D1-BE71105D3807}"/>
            </c:ext>
          </c:extLst>
        </c:ser>
        <c:dLbls>
          <c:showLegendKey val="0"/>
          <c:showVal val="0"/>
          <c:showCatName val="0"/>
          <c:showSerName val="0"/>
          <c:showPercent val="0"/>
          <c:showBubbleSize val="0"/>
        </c:dLbls>
        <c:marker val="1"/>
        <c:smooth val="0"/>
        <c:axId val="581514704"/>
        <c:axId val="581512352"/>
      </c:lineChart>
      <c:catAx>
        <c:axId val="581514704"/>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81512352"/>
        <c:crosses val="autoZero"/>
        <c:auto val="1"/>
        <c:lblAlgn val="ctr"/>
        <c:lblOffset val="100"/>
        <c:noMultiLvlLbl val="0"/>
      </c:catAx>
      <c:valAx>
        <c:axId val="581512352"/>
        <c:scaling>
          <c:orientation val="minMax"/>
          <c:max val="17400"/>
          <c:min val="16400"/>
        </c:scaling>
        <c:delete val="0"/>
        <c:axPos val="l"/>
        <c:majorGridlines>
          <c:spPr>
            <a:ln w="12700"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crossAx val="581514704"/>
        <c:crosses val="autoZero"/>
        <c:crossBetween val="between"/>
        <c:majorUnit val="200"/>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lt-L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376830527215994E-2"/>
          <c:y val="9.1346125393819005E-2"/>
          <c:w val="0.90914933108717277"/>
          <c:h val="0.71225888831365092"/>
        </c:manualLayout>
      </c:layout>
      <c:barChart>
        <c:barDir val="col"/>
        <c:grouping val="stacked"/>
        <c:varyColors val="0"/>
        <c:ser>
          <c:idx val="0"/>
          <c:order val="0"/>
          <c:tx>
            <c:v>Iš viso</c:v>
          </c:tx>
          <c:spPr>
            <a:solidFill>
              <a:srgbClr val="00244D"/>
            </a:solidFill>
            <a:ln>
              <a:noFill/>
            </a:ln>
            <a:effectLst/>
          </c:spPr>
          <c:invertIfNegative val="0"/>
          <c:cat>
            <c:strRef>
              <c:f>'1 pav.'!$D$4:$D$10</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'1 pav.'!$F$4:$F$10</c:f>
              <c:numCache>
                <c:formatCode>0.0;\–0.0</c:formatCode>
                <c:ptCount val="7"/>
                <c:pt idx="0">
                  <c:v>-2.258207551108351</c:v>
                </c:pt>
                <c:pt idx="3">
                  <c:v>-0.52690130383592626</c:v>
                </c:pt>
                <c:pt idx="6">
                  <c:v>0.26748464305451619</c:v>
                </c:pt>
              </c:numCache>
            </c:numRef>
          </c:val>
          <c:extLst>
            <c:ext xmlns:c16="http://schemas.microsoft.com/office/drawing/2014/chart" uri="{C3380CC4-5D6E-409C-BE32-E72D297353CC}">
              <c16:uniqueId val="{00000000-176B-49D3-875D-71920C3D26C4}"/>
            </c:ext>
          </c:extLst>
        </c:ser>
        <c:ser>
          <c:idx val="1"/>
          <c:order val="1"/>
          <c:tx>
            <c:strRef>
              <c:f>'1 pav.'!$G$3</c:f>
              <c:strCache>
                <c:ptCount val="1"/>
                <c:pt idx="0">
                  <c:v>Tušti</c:v>
                </c:pt>
              </c:strCache>
            </c:strRef>
          </c:tx>
          <c:spPr>
            <a:noFill/>
            <a:ln>
              <a:noFill/>
            </a:ln>
            <a:effectLst/>
          </c:spPr>
          <c:invertIfNegative val="0"/>
          <c:cat>
            <c:strRef>
              <c:f>'1 pav.'!$D$4:$D$10</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'1 pav.'!$G$4:$G$10</c:f>
              <c:numCache>
                <c:formatCode>0.0;\–0.0</c:formatCode>
                <c:ptCount val="7"/>
                <c:pt idx="1">
                  <c:v>-0.85851606239461864</c:v>
                </c:pt>
                <c:pt idx="2">
                  <c:v>-0.52690130383592615</c:v>
                </c:pt>
                <c:pt idx="4">
                  <c:v>-0.44435963904184123</c:v>
                </c:pt>
                <c:pt idx="5">
                  <c:v>0</c:v>
                </c:pt>
              </c:numCache>
            </c:numRef>
          </c:val>
          <c:extLst>
            <c:ext xmlns:c16="http://schemas.microsoft.com/office/drawing/2014/chart" uri="{C3380CC4-5D6E-409C-BE32-E72D297353CC}">
              <c16:uniqueId val="{00000001-176B-49D3-875D-71920C3D26C4}"/>
            </c:ext>
          </c:extLst>
        </c:ser>
        <c:ser>
          <c:idx val="2"/>
          <c:order val="2"/>
          <c:tx>
            <c:v>Teigiamas poveikis</c:v>
          </c:tx>
          <c:spPr>
            <a:solidFill>
              <a:srgbClr val="47ABD9"/>
            </a:solidFill>
            <a:ln>
              <a:noFill/>
            </a:ln>
            <a:effectLst/>
          </c:spPr>
          <c:invertIfNegative val="0"/>
          <c:cat>
            <c:strRef>
              <c:f>'1 pav.'!$D$4:$D$10</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'1 pav.'!$H$4:$H$10</c:f>
              <c:numCache>
                <c:formatCode>0.0;\–0.0</c:formatCode>
                <c:ptCount val="7"/>
                <c:pt idx="1">
                  <c:v>0</c:v>
                </c:pt>
                <c:pt idx="2">
                  <c:v>0</c:v>
                </c:pt>
                <c:pt idx="4">
                  <c:v>0</c:v>
                </c:pt>
                <c:pt idx="5">
                  <c:v>0.26748464305451619</c:v>
                </c:pt>
              </c:numCache>
            </c:numRef>
          </c:val>
          <c:extLst>
            <c:ext xmlns:c16="http://schemas.microsoft.com/office/drawing/2014/chart" uri="{C3380CC4-5D6E-409C-BE32-E72D297353CC}">
              <c16:uniqueId val="{00000002-176B-49D3-875D-71920C3D26C4}"/>
            </c:ext>
          </c:extLst>
        </c:ser>
        <c:ser>
          <c:idx val="3"/>
          <c:order val="3"/>
          <c:tx>
            <c:strRef>
              <c:f>'1 pav.'!$I$3</c:f>
              <c:strCache>
                <c:ptCount val="1"/>
                <c:pt idx="0">
                  <c:v>Aukštyn&lt;0</c:v>
                </c:pt>
              </c:strCache>
            </c:strRef>
          </c:tx>
          <c:spPr>
            <a:solidFill>
              <a:srgbClr val="47ABD9"/>
            </a:solidFill>
            <a:ln>
              <a:noFill/>
            </a:ln>
            <a:effectLst/>
          </c:spPr>
          <c:invertIfNegative val="0"/>
          <c:cat>
            <c:strRef>
              <c:f>'1 pav.'!$D$4:$D$10</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'1 pav.'!$I$4:$I$10</c:f>
              <c:numCache>
                <c:formatCode>0.0;\–0.0</c:formatCode>
                <c:ptCount val="7"/>
                <c:pt idx="1">
                  <c:v>-1.3996914887137324</c:v>
                </c:pt>
                <c:pt idx="2">
                  <c:v>-0.33161475855869249</c:v>
                </c:pt>
                <c:pt idx="4">
                  <c:v>-8.2541664794085035E-2</c:v>
                </c:pt>
                <c:pt idx="5">
                  <c:v>-0.44435963904184123</c:v>
                </c:pt>
              </c:numCache>
            </c:numRef>
          </c:val>
          <c:extLst>
            <c:ext xmlns:c16="http://schemas.microsoft.com/office/drawing/2014/chart" uri="{C3380CC4-5D6E-409C-BE32-E72D297353CC}">
              <c16:uniqueId val="{00000003-176B-49D3-875D-71920C3D26C4}"/>
            </c:ext>
          </c:extLst>
        </c:ser>
        <c:ser>
          <c:idx val="4"/>
          <c:order val="4"/>
          <c:tx>
            <c:strRef>
              <c:f>'1 pav.'!$J$3</c:f>
              <c:strCache>
                <c:ptCount val="1"/>
                <c:pt idx="0">
                  <c:v>Žemyn&gt;0</c:v>
                </c:pt>
              </c:strCache>
            </c:strRef>
          </c:tx>
          <c:spPr>
            <a:solidFill>
              <a:schemeClr val="accent5"/>
            </a:solidFill>
            <a:ln>
              <a:noFill/>
            </a:ln>
            <a:effectLst/>
          </c:spPr>
          <c:invertIfNegative val="0"/>
          <c:cat>
            <c:strRef>
              <c:f>'1 pav.'!$D$4:$D$10</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'1 pav.'!$J$4:$J$10</c:f>
              <c:numCache>
                <c:formatCode>0.0;\–0.0</c:formatCode>
                <c:ptCount val="7"/>
                <c:pt idx="1">
                  <c:v>0</c:v>
                </c:pt>
                <c:pt idx="2">
                  <c:v>0</c:v>
                </c:pt>
                <c:pt idx="4">
                  <c:v>0</c:v>
                </c:pt>
                <c:pt idx="5">
                  <c:v>0</c:v>
                </c:pt>
              </c:numCache>
            </c:numRef>
          </c:val>
          <c:extLst>
            <c:ext xmlns:c16="http://schemas.microsoft.com/office/drawing/2014/chart" uri="{C3380CC4-5D6E-409C-BE32-E72D297353CC}">
              <c16:uniqueId val="{00000004-176B-49D3-875D-71920C3D26C4}"/>
            </c:ext>
          </c:extLst>
        </c:ser>
        <c:ser>
          <c:idx val="5"/>
          <c:order val="5"/>
          <c:tx>
            <c:v>Neigiamas poveikis</c:v>
          </c:tx>
          <c:spPr>
            <a:solidFill>
              <a:srgbClr val="D41A1F"/>
            </a:solidFill>
            <a:ln>
              <a:noFill/>
            </a:ln>
            <a:effectLst/>
          </c:spPr>
          <c:invertIfNegative val="0"/>
          <c:cat>
            <c:strRef>
              <c:f>'1 pav.'!$D$4:$D$10</c:f>
              <c:strCache>
                <c:ptCount val="7"/>
                <c:pt idx="0">
                  <c:v>Valstybės biudžeto deficitas grynųjų pinigų principu</c:v>
                </c:pt>
                <c:pt idx="1">
                  <c:v>PDP korekcija</c:v>
                </c:pt>
                <c:pt idx="2">
                  <c:v>Kitų centrinės valdžios vienetų perviršis</c:v>
                </c:pt>
                <c:pt idx="3">
                  <c:v>Centrinės valdžios deficitas</c:v>
                </c:pt>
                <c:pt idx="4">
                  <c:v>Vietos valdžios perviršis</c:v>
                </c:pt>
                <c:pt idx="5">
                  <c:v>Socialinės apsaugos fondų perviršis</c:v>
                </c:pt>
                <c:pt idx="6">
                  <c:v>Valdžios sektoriaus perviršis</c:v>
                </c:pt>
              </c:strCache>
            </c:strRef>
          </c:cat>
          <c:val>
            <c:numRef>
              <c:f>'1 pav.'!$K$4:$K$10</c:f>
              <c:numCache>
                <c:formatCode>0.0;\–0.0</c:formatCode>
                <c:ptCount val="7"/>
                <c:pt idx="1">
                  <c:v>0</c:v>
                </c:pt>
                <c:pt idx="2">
                  <c:v>0</c:v>
                </c:pt>
                <c:pt idx="4">
                  <c:v>0</c:v>
                </c:pt>
                <c:pt idx="5">
                  <c:v>0</c:v>
                </c:pt>
              </c:numCache>
            </c:numRef>
          </c:val>
          <c:extLst>
            <c:ext xmlns:c16="http://schemas.microsoft.com/office/drawing/2014/chart" uri="{C3380CC4-5D6E-409C-BE32-E72D297353CC}">
              <c16:uniqueId val="{00000005-176B-49D3-875D-71920C3D26C4}"/>
            </c:ext>
          </c:extLst>
        </c:ser>
        <c:dLbls>
          <c:showLegendKey val="0"/>
          <c:showVal val="0"/>
          <c:showCatName val="0"/>
          <c:showSerName val="0"/>
          <c:showPercent val="0"/>
          <c:showBubbleSize val="0"/>
        </c:dLbls>
        <c:gapWidth val="150"/>
        <c:overlap val="100"/>
        <c:axId val="352652160"/>
        <c:axId val="352652944"/>
      </c:barChart>
      <c:scatterChart>
        <c:scatterStyle val="lineMarker"/>
        <c:varyColors val="0"/>
        <c:ser>
          <c:idx val="6"/>
          <c:order val="6"/>
          <c:tx>
            <c:strRef>
              <c:f>'1 pav.'!$L$3</c:f>
              <c:strCache>
                <c:ptCount val="1"/>
                <c:pt idx="0">
                  <c:v>Komuliatyvi suma</c:v>
                </c:pt>
              </c:strCache>
            </c:strRef>
          </c:tx>
          <c:spPr>
            <a:ln w="25400" cap="rnd">
              <a:noFill/>
              <a:round/>
            </a:ln>
            <a:effectLst/>
          </c:spPr>
          <c:marker>
            <c:symbol val="circle"/>
            <c:size val="5"/>
            <c:spPr>
              <a:noFill/>
              <a:ln w="9525">
                <a:noFill/>
              </a:ln>
              <a:effectLst/>
            </c:spPr>
          </c:marker>
          <c:errBars>
            <c:errDir val="x"/>
            <c:errBarType val="plus"/>
            <c:errValType val="fixedVal"/>
            <c:noEndCap val="1"/>
            <c:val val="0.8"/>
            <c:spPr>
              <a:noFill/>
              <a:ln w="15875" cap="flat" cmpd="sng" algn="ctr">
                <a:solidFill>
                  <a:srgbClr val="666261"/>
                </a:solidFill>
                <a:round/>
                <a:headEnd type="none"/>
                <a:tailEnd type="triangle"/>
              </a:ln>
              <a:effectLst/>
            </c:spPr>
          </c:errBars>
          <c:yVal>
            <c:numRef>
              <c:f>'1 pav.'!$L$4:$L$9</c:f>
              <c:numCache>
                <c:formatCode>0.0;\–0.0</c:formatCode>
                <c:ptCount val="6"/>
                <c:pt idx="0">
                  <c:v>-2.258207551108351</c:v>
                </c:pt>
                <c:pt idx="1">
                  <c:v>-0.85851606239461864</c:v>
                </c:pt>
                <c:pt idx="2">
                  <c:v>-0.52690130383592615</c:v>
                </c:pt>
                <c:pt idx="3">
                  <c:v>-0.52690130383592626</c:v>
                </c:pt>
                <c:pt idx="4">
                  <c:v>-0.44435963904184123</c:v>
                </c:pt>
                <c:pt idx="5">
                  <c:v>0.26748464305451619</c:v>
                </c:pt>
              </c:numCache>
            </c:numRef>
          </c:yVal>
          <c:smooth val="0"/>
          <c:extLst>
            <c:ext xmlns:c16="http://schemas.microsoft.com/office/drawing/2014/chart" uri="{C3380CC4-5D6E-409C-BE32-E72D297353CC}">
              <c16:uniqueId val="{00000006-176B-49D3-875D-71920C3D26C4}"/>
            </c:ext>
          </c:extLst>
        </c:ser>
        <c:ser>
          <c:idx val="7"/>
          <c:order val="7"/>
          <c:tx>
            <c:strRef>
              <c:f>'1 pav.'!$M$4:$M$10</c:f>
              <c:strCache>
                <c:ptCount val="7"/>
                <c:pt idx="0">
                  <c:v>–2,4</c:v>
                </c:pt>
                <c:pt idx="1">
                  <c:v>–2,4</c:v>
                </c:pt>
                <c:pt idx="2">
                  <c:v>–1,0</c:v>
                </c:pt>
                <c:pt idx="3">
                  <c:v>–0,6</c:v>
                </c:pt>
                <c:pt idx="4">
                  <c:v>–0,6</c:v>
                </c:pt>
                <c:pt idx="5">
                  <c:v>0,4</c:v>
                </c:pt>
                <c:pt idx="6">
                  <c:v>0,4</c:v>
                </c:pt>
              </c:strCache>
            </c:strRef>
          </c:tx>
          <c:spPr>
            <a:ln w="25400" cap="rnd">
              <a:noFill/>
              <a:round/>
            </a:ln>
            <a:effectLst/>
          </c:spPr>
          <c:marker>
            <c:symbol val="circle"/>
            <c:size val="5"/>
            <c:spPr>
              <a:noFill/>
              <a:ln w="9525">
                <a:noFill/>
              </a:ln>
              <a:effectLst/>
            </c:spPr>
          </c:marker>
          <c:dLbls>
            <c:dLbl>
              <c:idx val="0"/>
              <c:tx>
                <c:rich>
                  <a:bodyPr/>
                  <a:lstStyle/>
                  <a:p>
                    <a:fld id="{2E11EA16-79E1-485E-A53B-A0B0E6E4F83C}" type="CELLRANGE">
                      <a:rPr lang="en-US"/>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176B-49D3-875D-71920C3D26C4}"/>
                </c:ext>
              </c:extLst>
            </c:dLbl>
            <c:dLbl>
              <c:idx val="1"/>
              <c:tx>
                <c:rich>
                  <a:bodyPr/>
                  <a:lstStyle/>
                  <a:p>
                    <a:fld id="{57E70522-2FEA-4CFC-8C6F-3A205C6E3E8E}"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176B-49D3-875D-71920C3D26C4}"/>
                </c:ext>
              </c:extLst>
            </c:dLbl>
            <c:dLbl>
              <c:idx val="2"/>
              <c:tx>
                <c:rich>
                  <a:bodyPr/>
                  <a:lstStyle/>
                  <a:p>
                    <a:fld id="{AD1A450C-13FC-40B4-BE97-48D988A7DC43}"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176B-49D3-875D-71920C3D26C4}"/>
                </c:ext>
              </c:extLst>
            </c:dLbl>
            <c:dLbl>
              <c:idx val="3"/>
              <c:tx>
                <c:rich>
                  <a:bodyPr/>
                  <a:lstStyle/>
                  <a:p>
                    <a:fld id="{3C9B28DF-B464-49E6-809C-80939DBF35F0}"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176B-49D3-875D-71920C3D26C4}"/>
                </c:ext>
              </c:extLst>
            </c:dLbl>
            <c:dLbl>
              <c:idx val="4"/>
              <c:tx>
                <c:rich>
                  <a:bodyPr/>
                  <a:lstStyle/>
                  <a:p>
                    <a:fld id="{0ED4634A-A5F8-4994-969F-BB079A931206}"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176B-49D3-875D-71920C3D26C4}"/>
                </c:ext>
              </c:extLst>
            </c:dLbl>
            <c:dLbl>
              <c:idx val="5"/>
              <c:tx>
                <c:rich>
                  <a:bodyPr/>
                  <a:lstStyle/>
                  <a:p>
                    <a:fld id="{83DB2151-F865-4CFF-8EAC-E2484F7F4C3D}"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176B-49D3-875D-71920C3D26C4}"/>
                </c:ext>
              </c:extLst>
            </c:dLbl>
            <c:dLbl>
              <c:idx val="6"/>
              <c:tx>
                <c:rich>
                  <a:bodyPr/>
                  <a:lstStyle/>
                  <a:p>
                    <a:fld id="{72DCC61B-E817-4CCB-B912-D82FB560382E}" type="CELLRANGE">
                      <a:rPr lang="lt-LT"/>
                      <a:pPr/>
                      <a:t>[LANGELIŲ DIAPAZONAS]</a:t>
                    </a:fld>
                    <a:endParaRPr lang="lt-LT"/>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176B-49D3-875D-71920C3D26C4}"/>
                </c:ext>
              </c:extLst>
            </c:dLbl>
            <c:numFmt formatCode="&quot;▲&quot;0.00;[Red]&quot;▼&quot;0.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yVal>
            <c:numRef>
              <c:f>'1 pav.'!$M$4:$M$10</c:f>
              <c:numCache>
                <c:formatCode>0.0;\–0.0</c:formatCode>
                <c:ptCount val="7"/>
                <c:pt idx="0">
                  <c:v>-2.3582075511083511</c:v>
                </c:pt>
                <c:pt idx="1">
                  <c:v>-2.3582075511083511</c:v>
                </c:pt>
                <c:pt idx="2">
                  <c:v>-0.95851606239461862</c:v>
                </c:pt>
                <c:pt idx="3">
                  <c:v>-0.62690130383592624</c:v>
                </c:pt>
                <c:pt idx="4">
                  <c:v>-0.62690130383592624</c:v>
                </c:pt>
                <c:pt idx="5">
                  <c:v>0.36748464305451622</c:v>
                </c:pt>
                <c:pt idx="6">
                  <c:v>0.36748464305451622</c:v>
                </c:pt>
              </c:numCache>
            </c:numRef>
          </c:yVal>
          <c:smooth val="0"/>
          <c:extLst>
            <c:ext xmlns:c15="http://schemas.microsoft.com/office/drawing/2012/chart" uri="{02D57815-91ED-43cb-92C2-25804820EDAC}">
              <c15:datalabelsRange>
                <c15:f>'1 pav.'!$N$4:$N$10</c15:f>
                <c15:dlblRangeCache>
                  <c:ptCount val="7"/>
                  <c:pt idx="0">
                    <c:v>–2,3</c:v>
                  </c:pt>
                  <c:pt idx="1">
                    <c:v>▲1,4</c:v>
                  </c:pt>
                  <c:pt idx="2">
                    <c:v>▲0,3</c:v>
                  </c:pt>
                  <c:pt idx="3">
                    <c:v>–0,5</c:v>
                  </c:pt>
                  <c:pt idx="4">
                    <c:v>▲0,1</c:v>
                  </c:pt>
                  <c:pt idx="5">
                    <c:v>▲0,7</c:v>
                  </c:pt>
                  <c:pt idx="6">
                    <c:v>0,3</c:v>
                  </c:pt>
                </c15:dlblRangeCache>
              </c15:datalabelsRange>
            </c:ext>
            <c:ext xmlns:c16="http://schemas.microsoft.com/office/drawing/2014/chart" uri="{C3380CC4-5D6E-409C-BE32-E72D297353CC}">
              <c16:uniqueId val="{0000000E-176B-49D3-875D-71920C3D26C4}"/>
            </c:ext>
          </c:extLst>
        </c:ser>
        <c:dLbls>
          <c:showLegendKey val="0"/>
          <c:showVal val="0"/>
          <c:showCatName val="0"/>
          <c:showSerName val="0"/>
          <c:showPercent val="0"/>
          <c:showBubbleSize val="0"/>
        </c:dLbls>
        <c:axId val="352652160"/>
        <c:axId val="352652944"/>
      </c:scatterChart>
      <c:catAx>
        <c:axId val="352652160"/>
        <c:scaling>
          <c:orientation val="minMax"/>
        </c:scaling>
        <c:delete val="0"/>
        <c:axPos val="b"/>
        <c:majorGridlines>
          <c:spPr>
            <a:ln w="12700" cap="flat" cmpd="sng" algn="ctr">
              <a:solidFill>
                <a:srgbClr val="D9D9D9"/>
              </a:solidFill>
              <a:prstDash val="dash"/>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52652944"/>
        <c:crosses val="autoZero"/>
        <c:auto val="1"/>
        <c:lblAlgn val="ctr"/>
        <c:lblOffset val="100"/>
        <c:noMultiLvlLbl val="0"/>
      </c:catAx>
      <c:valAx>
        <c:axId val="352652944"/>
        <c:scaling>
          <c:orientation val="minMax"/>
        </c:scaling>
        <c:delete val="0"/>
        <c:axPos val="l"/>
        <c:majorGridlines>
          <c:spPr>
            <a:ln w="12700" cap="flat" cmpd="sng" algn="ctr">
              <a:solidFill>
                <a:srgbClr val="D9D9D9"/>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000">
                    <a:solidFill>
                      <a:sysClr val="windowText" lastClr="000000"/>
                    </a:solidFill>
                    <a:latin typeface="Arial" panose="020B0604020202020204" pitchFamily="34" charset="0"/>
                    <a:cs typeface="Arial" panose="020B0604020202020204" pitchFamily="34" charset="0"/>
                  </a:rPr>
                  <a:t>proc.</a:t>
                </a:r>
                <a:r>
                  <a:rPr lang="lt-LT" sz="1000" baseline="0">
                    <a:solidFill>
                      <a:sysClr val="windowText" lastClr="000000"/>
                    </a:solidFill>
                    <a:latin typeface="Arial" panose="020B0604020202020204" pitchFamily="34" charset="0"/>
                    <a:cs typeface="Arial" panose="020B0604020202020204" pitchFamily="34" charset="0"/>
                  </a:rPr>
                  <a:t> BVP</a:t>
                </a:r>
                <a:endParaRPr lang="lt-LT" sz="10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2.1473886401450079E-2"/>
              <c:y val="1.5318959615222633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52652160"/>
        <c:crosses val="autoZero"/>
        <c:crossBetween val="between"/>
      </c:valAx>
      <c:spPr>
        <a:noFill/>
        <a:ln>
          <a:noFill/>
        </a:ln>
        <a:effectLst/>
      </c:spPr>
    </c:plotArea>
    <c:legend>
      <c:legendPos val="b"/>
      <c:legendEntry>
        <c:idx val="1"/>
        <c:delete val="1"/>
      </c:legendEntry>
      <c:legendEntry>
        <c:idx val="3"/>
        <c:delete val="1"/>
      </c:legendEntry>
      <c:legendEntry>
        <c:idx val="4"/>
        <c:delete val="1"/>
      </c:legendEntry>
      <c:legendEntry>
        <c:idx val="5"/>
        <c:delete val="1"/>
      </c:legendEntry>
      <c:legendEntry>
        <c:idx val="6"/>
        <c:delete val="1"/>
      </c:legendEntry>
      <c:legendEntry>
        <c:idx val="7"/>
        <c:delete val="1"/>
      </c:legendEntry>
      <c:layout>
        <c:manualLayout>
          <c:xMode val="edge"/>
          <c:yMode val="edge"/>
          <c:x val="8.8487168545875114E-2"/>
          <c:y val="0.10076000872530619"/>
          <c:w val="0.53800847150198539"/>
          <c:h val="5.2002201004082128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lt-LT" sz="1000"/>
              <a:t>VS balansas (mln. EUR)</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8.67185185185185E-2"/>
          <c:y val="0.10368064662761961"/>
          <c:w val="0.89287268518518514"/>
          <c:h val="0.71758229166666654"/>
        </c:manualLayout>
      </c:layout>
      <c:lineChart>
        <c:grouping val="standard"/>
        <c:varyColors val="0"/>
        <c:ser>
          <c:idx val="0"/>
          <c:order val="0"/>
          <c:tx>
            <c:strRef>
              <c:f>'2 priedas'!$P$18</c:f>
              <c:strCache>
                <c:ptCount val="1"/>
                <c:pt idx="0">
                  <c:v>IFI</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dPt>
            <c:idx val="3"/>
            <c:marker>
              <c:symbol val="circle"/>
              <c:size val="8"/>
              <c:spPr>
                <a:solidFill>
                  <a:schemeClr val="accent3"/>
                </a:solidFill>
                <a:ln w="9525">
                  <a:solidFill>
                    <a:schemeClr val="accent3"/>
                  </a:solidFill>
                </a:ln>
                <a:effectLst/>
              </c:spPr>
            </c:marker>
            <c:bubble3D val="0"/>
            <c:extLst>
              <c:ext xmlns:c16="http://schemas.microsoft.com/office/drawing/2014/chart" uri="{C3380CC4-5D6E-409C-BE32-E72D297353CC}">
                <c16:uniqueId val="{00000000-BE67-481C-AAA9-6ED0CA733E18}"/>
              </c:ext>
            </c:extLst>
          </c:dPt>
          <c:cat>
            <c:strRef>
              <c:f>'2 priedas'!$Q$5:$T$5</c:f>
              <c:strCache>
                <c:ptCount val="4"/>
                <c:pt idx="0">
                  <c:v>BP2019</c:v>
                </c:pt>
                <c:pt idx="1">
                  <c:v>SP2019</c:v>
                </c:pt>
                <c:pt idx="2">
                  <c:v>BP2020</c:v>
                </c:pt>
                <c:pt idx="3">
                  <c:v>Faktas</c:v>
                </c:pt>
              </c:strCache>
            </c:strRef>
          </c:cat>
          <c:val>
            <c:numRef>
              <c:f>'2 priedas'!$Q$18:$T$18</c:f>
              <c:numCache>
                <c:formatCode>0.0;\ \–0.0</c:formatCode>
                <c:ptCount val="4"/>
                <c:pt idx="0">
                  <c:v>46.7</c:v>
                </c:pt>
                <c:pt idx="1">
                  <c:v>47.5</c:v>
                </c:pt>
                <c:pt idx="2">
                  <c:v>5.4</c:v>
                </c:pt>
                <c:pt idx="3">
                  <c:v>129.30400000000373</c:v>
                </c:pt>
              </c:numCache>
            </c:numRef>
          </c:val>
          <c:smooth val="0"/>
          <c:extLst>
            <c:ext xmlns:c16="http://schemas.microsoft.com/office/drawing/2014/chart" uri="{C3380CC4-5D6E-409C-BE32-E72D297353CC}">
              <c16:uniqueId val="{00000001-BE67-481C-AAA9-6ED0CA733E18}"/>
            </c:ext>
          </c:extLst>
        </c:ser>
        <c:ser>
          <c:idx val="1"/>
          <c:order val="1"/>
          <c:tx>
            <c:strRef>
              <c:f>'2 priedas'!$P$19</c:f>
              <c:strCache>
                <c:ptCount val="1"/>
                <c:pt idx="0">
                  <c:v>FM</c:v>
                </c:pt>
              </c:strCache>
            </c:strRef>
          </c:tx>
          <c:spPr>
            <a:ln w="28575" cap="rnd">
              <a:solidFill>
                <a:schemeClr val="accent2"/>
              </a:solidFill>
              <a:round/>
            </a:ln>
            <a:effectLst/>
          </c:spPr>
          <c:marker>
            <c:symbol val="diamond"/>
            <c:size val="8"/>
            <c:spPr>
              <a:solidFill>
                <a:schemeClr val="accent2"/>
              </a:solidFill>
              <a:ln w="9525">
                <a:solidFill>
                  <a:schemeClr val="accent2"/>
                </a:solidFill>
              </a:ln>
              <a:effectLst/>
            </c:spPr>
          </c:marker>
          <c:dPt>
            <c:idx val="3"/>
            <c:marker>
              <c:symbol val="circle"/>
              <c:size val="8"/>
              <c:spPr>
                <a:solidFill>
                  <a:schemeClr val="accent3"/>
                </a:solidFill>
                <a:ln w="9525">
                  <a:solidFill>
                    <a:schemeClr val="accent3"/>
                  </a:solidFill>
                </a:ln>
                <a:effectLst/>
              </c:spPr>
            </c:marker>
            <c:bubble3D val="0"/>
            <c:extLst>
              <c:ext xmlns:c16="http://schemas.microsoft.com/office/drawing/2014/chart" uri="{C3380CC4-5D6E-409C-BE32-E72D297353CC}">
                <c16:uniqueId val="{00000002-BE67-481C-AAA9-6ED0CA733E18}"/>
              </c:ext>
            </c:extLst>
          </c:dPt>
          <c:cat>
            <c:strRef>
              <c:f>'2 priedas'!$Q$5:$T$5</c:f>
              <c:strCache>
                <c:ptCount val="4"/>
                <c:pt idx="0">
                  <c:v>BP2019</c:v>
                </c:pt>
                <c:pt idx="1">
                  <c:v>SP2019</c:v>
                </c:pt>
                <c:pt idx="2">
                  <c:v>BP2020</c:v>
                </c:pt>
                <c:pt idx="3">
                  <c:v>Faktas</c:v>
                </c:pt>
              </c:strCache>
            </c:strRef>
          </c:cat>
          <c:val>
            <c:numRef>
              <c:f>'2 priedas'!$Q$19:$T$19</c:f>
              <c:numCache>
                <c:formatCode>0.0;\ \–0.0</c:formatCode>
                <c:ptCount val="4"/>
                <c:pt idx="0">
                  <c:v>192.9</c:v>
                </c:pt>
                <c:pt idx="1">
                  <c:v>189.47639999999998</c:v>
                </c:pt>
                <c:pt idx="2">
                  <c:v>48.333100000000002</c:v>
                </c:pt>
                <c:pt idx="3">
                  <c:v>129.30400000000373</c:v>
                </c:pt>
              </c:numCache>
            </c:numRef>
          </c:val>
          <c:smooth val="0"/>
          <c:extLst>
            <c:ext xmlns:c16="http://schemas.microsoft.com/office/drawing/2014/chart" uri="{C3380CC4-5D6E-409C-BE32-E72D297353CC}">
              <c16:uniqueId val="{00000003-BE67-481C-AAA9-6ED0CA733E18}"/>
            </c:ext>
          </c:extLst>
        </c:ser>
        <c:dLbls>
          <c:showLegendKey val="0"/>
          <c:showVal val="0"/>
          <c:showCatName val="0"/>
          <c:showSerName val="0"/>
          <c:showPercent val="0"/>
          <c:showBubbleSize val="0"/>
        </c:dLbls>
        <c:marker val="1"/>
        <c:smooth val="0"/>
        <c:axId val="581515488"/>
        <c:axId val="581514312"/>
      </c:lineChart>
      <c:catAx>
        <c:axId val="581515488"/>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low"/>
        <c:spPr>
          <a:noFill/>
          <a:ln w="12700" cap="flat" cmpd="sng" algn="ctr">
            <a:solidFill>
              <a:schemeClr val="accent4"/>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81514312"/>
        <c:crosses val="autoZero"/>
        <c:auto val="1"/>
        <c:lblAlgn val="ctr"/>
        <c:lblOffset val="100"/>
        <c:noMultiLvlLbl val="0"/>
      </c:catAx>
      <c:valAx>
        <c:axId val="581514312"/>
        <c:scaling>
          <c:orientation val="minMax"/>
          <c:max val="400"/>
          <c:min val="-100"/>
        </c:scaling>
        <c:delete val="0"/>
        <c:axPos val="l"/>
        <c:majorGridlines>
          <c:spPr>
            <a:ln w="12700"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crossAx val="581515488"/>
        <c:crosses val="autoZero"/>
        <c:crossBetween val="between"/>
        <c:majorUnit val="100"/>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lt-L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r>
              <a:rPr lang="lt-LT" sz="1000"/>
              <a:t>VS pajamos (proc. BVP)</a:t>
            </a:r>
          </a:p>
        </c:rich>
      </c:tx>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0.11023707229294105"/>
          <c:y val="0.10368064662761961"/>
          <c:w val="0.86935416034456137"/>
          <c:h val="0.71317263431786948"/>
        </c:manualLayout>
      </c:layout>
      <c:lineChart>
        <c:grouping val="standard"/>
        <c:varyColors val="0"/>
        <c:ser>
          <c:idx val="0"/>
          <c:order val="0"/>
          <c:tx>
            <c:strRef>
              <c:f>'2 priedas'!$P$6</c:f>
              <c:strCache>
                <c:ptCount val="1"/>
                <c:pt idx="0">
                  <c:v>IFI</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dPt>
            <c:idx val="3"/>
            <c:marker>
              <c:symbol val="circle"/>
              <c:size val="8"/>
              <c:spPr>
                <a:solidFill>
                  <a:schemeClr val="accent3"/>
                </a:solidFill>
                <a:ln w="9525">
                  <a:solidFill>
                    <a:schemeClr val="accent3"/>
                  </a:solidFill>
                </a:ln>
                <a:effectLst/>
              </c:spPr>
            </c:marker>
            <c:bubble3D val="0"/>
            <c:extLst>
              <c:ext xmlns:c16="http://schemas.microsoft.com/office/drawing/2014/chart" uri="{C3380CC4-5D6E-409C-BE32-E72D297353CC}">
                <c16:uniqueId val="{00000000-16A8-4258-98E3-0B40C1251667}"/>
              </c:ext>
            </c:extLst>
          </c:dPt>
          <c:cat>
            <c:strRef>
              <c:f>'2 priedas'!$W$5:$Z$5</c:f>
              <c:strCache>
                <c:ptCount val="4"/>
                <c:pt idx="0">
                  <c:v>BP2019</c:v>
                </c:pt>
                <c:pt idx="1">
                  <c:v>SP2019</c:v>
                </c:pt>
                <c:pt idx="2">
                  <c:v>BP2020</c:v>
                </c:pt>
                <c:pt idx="3">
                  <c:v>Faktas</c:v>
                </c:pt>
              </c:strCache>
            </c:strRef>
          </c:cat>
          <c:val>
            <c:numRef>
              <c:f>'2 priedas'!$W$6:$Z$6</c:f>
              <c:numCache>
                <c:formatCode>0.0;\ \–0.0</c:formatCode>
                <c:ptCount val="4"/>
                <c:pt idx="0">
                  <c:v>36.1</c:v>
                </c:pt>
                <c:pt idx="1">
                  <c:v>36.1</c:v>
                </c:pt>
                <c:pt idx="2">
                  <c:v>34.5</c:v>
                </c:pt>
                <c:pt idx="3">
                  <c:v>35.217170845782441</c:v>
                </c:pt>
              </c:numCache>
            </c:numRef>
          </c:val>
          <c:smooth val="0"/>
          <c:extLst>
            <c:ext xmlns:c16="http://schemas.microsoft.com/office/drawing/2014/chart" uri="{C3380CC4-5D6E-409C-BE32-E72D297353CC}">
              <c16:uniqueId val="{00000001-16A8-4258-98E3-0B40C1251667}"/>
            </c:ext>
          </c:extLst>
        </c:ser>
        <c:ser>
          <c:idx val="1"/>
          <c:order val="1"/>
          <c:tx>
            <c:strRef>
              <c:f>'2 priedas'!$P$7</c:f>
              <c:strCache>
                <c:ptCount val="1"/>
                <c:pt idx="0">
                  <c:v>FM</c:v>
                </c:pt>
              </c:strCache>
            </c:strRef>
          </c:tx>
          <c:spPr>
            <a:ln w="28575" cap="rnd">
              <a:solidFill>
                <a:schemeClr val="accent2"/>
              </a:solidFill>
              <a:round/>
            </a:ln>
            <a:effectLst/>
          </c:spPr>
          <c:marker>
            <c:symbol val="diamond"/>
            <c:size val="8"/>
            <c:spPr>
              <a:solidFill>
                <a:schemeClr val="accent2"/>
              </a:solidFill>
              <a:ln w="9525">
                <a:solidFill>
                  <a:schemeClr val="accent2"/>
                </a:solidFill>
              </a:ln>
              <a:effectLst/>
            </c:spPr>
          </c:marker>
          <c:dPt>
            <c:idx val="3"/>
            <c:marker>
              <c:symbol val="circle"/>
              <c:size val="8"/>
              <c:spPr>
                <a:solidFill>
                  <a:schemeClr val="accent3"/>
                </a:solidFill>
                <a:ln w="9525">
                  <a:solidFill>
                    <a:schemeClr val="accent3"/>
                  </a:solidFill>
                </a:ln>
                <a:effectLst/>
              </c:spPr>
            </c:marker>
            <c:bubble3D val="0"/>
            <c:extLst>
              <c:ext xmlns:c16="http://schemas.microsoft.com/office/drawing/2014/chart" uri="{C3380CC4-5D6E-409C-BE32-E72D297353CC}">
                <c16:uniqueId val="{00000002-16A8-4258-98E3-0B40C1251667}"/>
              </c:ext>
            </c:extLst>
          </c:dPt>
          <c:cat>
            <c:strRef>
              <c:f>'2 priedas'!$W$5:$Z$5</c:f>
              <c:strCache>
                <c:ptCount val="4"/>
                <c:pt idx="0">
                  <c:v>BP2019</c:v>
                </c:pt>
                <c:pt idx="1">
                  <c:v>SP2019</c:v>
                </c:pt>
                <c:pt idx="2">
                  <c:v>BP2020</c:v>
                </c:pt>
                <c:pt idx="3">
                  <c:v>Faktas</c:v>
                </c:pt>
              </c:strCache>
            </c:strRef>
          </c:cat>
          <c:val>
            <c:numRef>
              <c:f>'2 priedas'!$W$7:$Z$7</c:f>
              <c:numCache>
                <c:formatCode>0.0;\ \–0.0</c:formatCode>
                <c:ptCount val="4"/>
                <c:pt idx="0">
                  <c:v>36.6</c:v>
                </c:pt>
                <c:pt idx="1">
                  <c:v>36</c:v>
                </c:pt>
                <c:pt idx="2">
                  <c:v>35.5</c:v>
                </c:pt>
                <c:pt idx="3">
                  <c:v>35.217170845782441</c:v>
                </c:pt>
              </c:numCache>
            </c:numRef>
          </c:val>
          <c:smooth val="0"/>
          <c:extLst>
            <c:ext xmlns:c16="http://schemas.microsoft.com/office/drawing/2014/chart" uri="{C3380CC4-5D6E-409C-BE32-E72D297353CC}">
              <c16:uniqueId val="{00000003-16A8-4258-98E3-0B40C1251667}"/>
            </c:ext>
          </c:extLst>
        </c:ser>
        <c:dLbls>
          <c:showLegendKey val="0"/>
          <c:showVal val="0"/>
          <c:showCatName val="0"/>
          <c:showSerName val="0"/>
          <c:showPercent val="0"/>
          <c:showBubbleSize val="0"/>
        </c:dLbls>
        <c:marker val="1"/>
        <c:smooth val="0"/>
        <c:axId val="581513136"/>
        <c:axId val="588117992"/>
      </c:lineChart>
      <c:catAx>
        <c:axId val="581513136"/>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88117992"/>
        <c:crosses val="autoZero"/>
        <c:auto val="1"/>
        <c:lblAlgn val="ctr"/>
        <c:lblOffset val="100"/>
        <c:noMultiLvlLbl val="0"/>
      </c:catAx>
      <c:valAx>
        <c:axId val="588117992"/>
        <c:scaling>
          <c:orientation val="minMax"/>
          <c:max val="38"/>
          <c:min val="33"/>
        </c:scaling>
        <c:delete val="0"/>
        <c:axPos val="l"/>
        <c:majorGridlines>
          <c:spPr>
            <a:ln w="12700"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crossAx val="581513136"/>
        <c:crosses val="autoZero"/>
        <c:crossBetween val="between"/>
        <c:majorUnit val="1"/>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lt-L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lt-LT" sz="1000"/>
              <a:t>VS išlaidos (proc. BVP)</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0.11023707229294105"/>
          <c:y val="0.10368064662761961"/>
          <c:w val="0.86935416034456137"/>
          <c:h val="0.71317263431786948"/>
        </c:manualLayout>
      </c:layout>
      <c:lineChart>
        <c:grouping val="standard"/>
        <c:varyColors val="0"/>
        <c:ser>
          <c:idx val="0"/>
          <c:order val="0"/>
          <c:tx>
            <c:strRef>
              <c:f>'2 priedas'!$P$12</c:f>
              <c:strCache>
                <c:ptCount val="1"/>
                <c:pt idx="0">
                  <c:v>IFI</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dPt>
            <c:idx val="3"/>
            <c:marker>
              <c:symbol val="circle"/>
              <c:size val="8"/>
              <c:spPr>
                <a:solidFill>
                  <a:schemeClr val="accent3"/>
                </a:solidFill>
                <a:ln w="9525">
                  <a:solidFill>
                    <a:schemeClr val="accent3"/>
                  </a:solidFill>
                </a:ln>
                <a:effectLst/>
              </c:spPr>
            </c:marker>
            <c:bubble3D val="0"/>
            <c:extLst>
              <c:ext xmlns:c16="http://schemas.microsoft.com/office/drawing/2014/chart" uri="{C3380CC4-5D6E-409C-BE32-E72D297353CC}">
                <c16:uniqueId val="{00000000-15DD-4DFF-A64B-E7FAEAD921DE}"/>
              </c:ext>
            </c:extLst>
          </c:dPt>
          <c:cat>
            <c:strRef>
              <c:f>'2 priedas'!$W$5:$Z$5</c:f>
              <c:strCache>
                <c:ptCount val="4"/>
                <c:pt idx="0">
                  <c:v>BP2019</c:v>
                </c:pt>
                <c:pt idx="1">
                  <c:v>SP2019</c:v>
                </c:pt>
                <c:pt idx="2">
                  <c:v>BP2020</c:v>
                </c:pt>
                <c:pt idx="3">
                  <c:v>Faktas</c:v>
                </c:pt>
              </c:strCache>
            </c:strRef>
          </c:cat>
          <c:val>
            <c:numRef>
              <c:f>'2 priedas'!$W$12:$Z$12</c:f>
              <c:numCache>
                <c:formatCode>0.0;\ \–0.0</c:formatCode>
                <c:ptCount val="4"/>
                <c:pt idx="0">
                  <c:v>36</c:v>
                </c:pt>
                <c:pt idx="1">
                  <c:v>36</c:v>
                </c:pt>
                <c:pt idx="2">
                  <c:v>34.5</c:v>
                </c:pt>
                <c:pt idx="3">
                  <c:v>34.949677927874305</c:v>
                </c:pt>
              </c:numCache>
            </c:numRef>
          </c:val>
          <c:smooth val="0"/>
          <c:extLst>
            <c:ext xmlns:c16="http://schemas.microsoft.com/office/drawing/2014/chart" uri="{C3380CC4-5D6E-409C-BE32-E72D297353CC}">
              <c16:uniqueId val="{00000001-15DD-4DFF-A64B-E7FAEAD921DE}"/>
            </c:ext>
          </c:extLst>
        </c:ser>
        <c:ser>
          <c:idx val="1"/>
          <c:order val="1"/>
          <c:tx>
            <c:strRef>
              <c:f>'2 priedas'!$P$13</c:f>
              <c:strCache>
                <c:ptCount val="1"/>
                <c:pt idx="0">
                  <c:v>FM</c:v>
                </c:pt>
              </c:strCache>
            </c:strRef>
          </c:tx>
          <c:spPr>
            <a:ln w="28575" cap="rnd">
              <a:solidFill>
                <a:schemeClr val="accent2"/>
              </a:solidFill>
              <a:round/>
            </a:ln>
            <a:effectLst/>
          </c:spPr>
          <c:marker>
            <c:symbol val="diamond"/>
            <c:size val="8"/>
            <c:spPr>
              <a:solidFill>
                <a:schemeClr val="accent2"/>
              </a:solidFill>
              <a:ln w="9525">
                <a:solidFill>
                  <a:schemeClr val="accent2"/>
                </a:solidFill>
              </a:ln>
              <a:effectLst/>
            </c:spPr>
          </c:marker>
          <c:dPt>
            <c:idx val="3"/>
            <c:marker>
              <c:symbol val="circle"/>
              <c:size val="8"/>
              <c:spPr>
                <a:solidFill>
                  <a:schemeClr val="accent3"/>
                </a:solidFill>
                <a:ln w="9525">
                  <a:solidFill>
                    <a:schemeClr val="accent3"/>
                  </a:solidFill>
                </a:ln>
                <a:effectLst/>
              </c:spPr>
            </c:marker>
            <c:bubble3D val="0"/>
            <c:extLst>
              <c:ext xmlns:c16="http://schemas.microsoft.com/office/drawing/2014/chart" uri="{C3380CC4-5D6E-409C-BE32-E72D297353CC}">
                <c16:uniqueId val="{00000002-15DD-4DFF-A64B-E7FAEAD921DE}"/>
              </c:ext>
            </c:extLst>
          </c:dPt>
          <c:cat>
            <c:strRef>
              <c:f>'2 priedas'!$W$5:$Z$5</c:f>
              <c:strCache>
                <c:ptCount val="4"/>
                <c:pt idx="0">
                  <c:v>BP2019</c:v>
                </c:pt>
                <c:pt idx="1">
                  <c:v>SP2019</c:v>
                </c:pt>
                <c:pt idx="2">
                  <c:v>BP2020</c:v>
                </c:pt>
                <c:pt idx="3">
                  <c:v>Faktas</c:v>
                </c:pt>
              </c:strCache>
            </c:strRef>
          </c:cat>
          <c:val>
            <c:numRef>
              <c:f>'2 priedas'!$W$13:$Z$13</c:f>
              <c:numCache>
                <c:formatCode>0.0;\ \–0.0</c:formatCode>
                <c:ptCount val="4"/>
                <c:pt idx="0">
                  <c:v>36.200000000000003</c:v>
                </c:pt>
                <c:pt idx="1">
                  <c:v>35.5</c:v>
                </c:pt>
                <c:pt idx="2">
                  <c:v>35.4</c:v>
                </c:pt>
                <c:pt idx="3">
                  <c:v>34.949677927874305</c:v>
                </c:pt>
              </c:numCache>
            </c:numRef>
          </c:val>
          <c:smooth val="0"/>
          <c:extLst>
            <c:ext xmlns:c16="http://schemas.microsoft.com/office/drawing/2014/chart" uri="{C3380CC4-5D6E-409C-BE32-E72D297353CC}">
              <c16:uniqueId val="{00000003-15DD-4DFF-A64B-E7FAEAD921DE}"/>
            </c:ext>
          </c:extLst>
        </c:ser>
        <c:dLbls>
          <c:showLegendKey val="0"/>
          <c:showVal val="0"/>
          <c:showCatName val="0"/>
          <c:showSerName val="0"/>
          <c:showPercent val="0"/>
          <c:showBubbleSize val="0"/>
        </c:dLbls>
        <c:marker val="1"/>
        <c:smooth val="0"/>
        <c:axId val="588116032"/>
        <c:axId val="588118776"/>
      </c:lineChart>
      <c:catAx>
        <c:axId val="588116032"/>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88118776"/>
        <c:crosses val="autoZero"/>
        <c:auto val="1"/>
        <c:lblAlgn val="ctr"/>
        <c:lblOffset val="100"/>
        <c:noMultiLvlLbl val="0"/>
      </c:catAx>
      <c:valAx>
        <c:axId val="588118776"/>
        <c:scaling>
          <c:orientation val="minMax"/>
          <c:max val="38"/>
          <c:min val="33"/>
        </c:scaling>
        <c:delete val="0"/>
        <c:axPos val="l"/>
        <c:majorGridlines>
          <c:spPr>
            <a:ln w="12700"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crossAx val="588116032"/>
        <c:crosses val="autoZero"/>
        <c:crossBetween val="between"/>
        <c:majorUnit val="1"/>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lt-L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r>
              <a:rPr lang="lt-LT" sz="1000"/>
              <a:t>VS balansas (proc. BVP)</a:t>
            </a:r>
          </a:p>
        </c:rich>
      </c:tx>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0.11023707229294105"/>
          <c:y val="0.10368064662761961"/>
          <c:w val="0.86935416034456137"/>
          <c:h val="0.71317263431786948"/>
        </c:manualLayout>
      </c:layout>
      <c:lineChart>
        <c:grouping val="standard"/>
        <c:varyColors val="0"/>
        <c:ser>
          <c:idx val="0"/>
          <c:order val="0"/>
          <c:tx>
            <c:strRef>
              <c:f>'2 priedas'!$P$18</c:f>
              <c:strCache>
                <c:ptCount val="1"/>
                <c:pt idx="0">
                  <c:v>IFI</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dPt>
            <c:idx val="3"/>
            <c:marker>
              <c:symbol val="circle"/>
              <c:size val="8"/>
              <c:spPr>
                <a:solidFill>
                  <a:schemeClr val="accent3"/>
                </a:solidFill>
                <a:ln w="9525">
                  <a:solidFill>
                    <a:schemeClr val="accent3"/>
                  </a:solidFill>
                </a:ln>
                <a:effectLst/>
              </c:spPr>
            </c:marker>
            <c:bubble3D val="0"/>
            <c:extLst>
              <c:ext xmlns:c16="http://schemas.microsoft.com/office/drawing/2014/chart" uri="{C3380CC4-5D6E-409C-BE32-E72D297353CC}">
                <c16:uniqueId val="{00000000-15F2-4FAD-9054-FAEE1EA81D5D}"/>
              </c:ext>
            </c:extLst>
          </c:dPt>
          <c:cat>
            <c:strRef>
              <c:f>'2 priedas'!$W$5:$Z$5</c:f>
              <c:strCache>
                <c:ptCount val="4"/>
                <c:pt idx="0">
                  <c:v>BP2019</c:v>
                </c:pt>
                <c:pt idx="1">
                  <c:v>SP2019</c:v>
                </c:pt>
                <c:pt idx="2">
                  <c:v>BP2020</c:v>
                </c:pt>
                <c:pt idx="3">
                  <c:v>Faktas</c:v>
                </c:pt>
              </c:strCache>
            </c:strRef>
          </c:cat>
          <c:val>
            <c:numRef>
              <c:f>'2 priedas'!$W$18:$Z$18</c:f>
              <c:numCache>
                <c:formatCode>0.0;\ \–0.0</c:formatCode>
                <c:ptCount val="4"/>
                <c:pt idx="0">
                  <c:v>0.1</c:v>
                </c:pt>
                <c:pt idx="1">
                  <c:v>0.1</c:v>
                </c:pt>
                <c:pt idx="2">
                  <c:v>0</c:v>
                </c:pt>
                <c:pt idx="3">
                  <c:v>0.2674929179081374</c:v>
                </c:pt>
              </c:numCache>
            </c:numRef>
          </c:val>
          <c:smooth val="0"/>
          <c:extLst>
            <c:ext xmlns:c16="http://schemas.microsoft.com/office/drawing/2014/chart" uri="{C3380CC4-5D6E-409C-BE32-E72D297353CC}">
              <c16:uniqueId val="{00000001-15F2-4FAD-9054-FAEE1EA81D5D}"/>
            </c:ext>
          </c:extLst>
        </c:ser>
        <c:ser>
          <c:idx val="1"/>
          <c:order val="1"/>
          <c:tx>
            <c:strRef>
              <c:f>'2 priedas'!$P$19</c:f>
              <c:strCache>
                <c:ptCount val="1"/>
                <c:pt idx="0">
                  <c:v>FM</c:v>
                </c:pt>
              </c:strCache>
            </c:strRef>
          </c:tx>
          <c:spPr>
            <a:ln w="28575" cap="rnd">
              <a:solidFill>
                <a:schemeClr val="accent2"/>
              </a:solidFill>
              <a:round/>
            </a:ln>
            <a:effectLst/>
          </c:spPr>
          <c:marker>
            <c:symbol val="diamond"/>
            <c:size val="8"/>
            <c:spPr>
              <a:solidFill>
                <a:schemeClr val="accent2"/>
              </a:solidFill>
              <a:ln w="9525">
                <a:solidFill>
                  <a:schemeClr val="accent2"/>
                </a:solidFill>
              </a:ln>
              <a:effectLst/>
            </c:spPr>
          </c:marker>
          <c:dPt>
            <c:idx val="3"/>
            <c:marker>
              <c:symbol val="diamond"/>
              <c:size val="8"/>
              <c:spPr>
                <a:solidFill>
                  <a:schemeClr val="accent3"/>
                </a:solidFill>
                <a:ln w="9525">
                  <a:solidFill>
                    <a:schemeClr val="accent3"/>
                  </a:solidFill>
                </a:ln>
                <a:effectLst/>
              </c:spPr>
            </c:marker>
            <c:bubble3D val="0"/>
            <c:extLst>
              <c:ext xmlns:c16="http://schemas.microsoft.com/office/drawing/2014/chart" uri="{C3380CC4-5D6E-409C-BE32-E72D297353CC}">
                <c16:uniqueId val="{00000002-15F2-4FAD-9054-FAEE1EA81D5D}"/>
              </c:ext>
            </c:extLst>
          </c:dPt>
          <c:cat>
            <c:strRef>
              <c:f>'2 priedas'!$W$5:$Z$5</c:f>
              <c:strCache>
                <c:ptCount val="4"/>
                <c:pt idx="0">
                  <c:v>BP2019</c:v>
                </c:pt>
                <c:pt idx="1">
                  <c:v>SP2019</c:v>
                </c:pt>
                <c:pt idx="2">
                  <c:v>BP2020</c:v>
                </c:pt>
                <c:pt idx="3">
                  <c:v>Faktas</c:v>
                </c:pt>
              </c:strCache>
            </c:strRef>
          </c:cat>
          <c:val>
            <c:numRef>
              <c:f>'2 priedas'!$W$19:$Z$19</c:f>
              <c:numCache>
                <c:formatCode>0.0;\ \–0.0</c:formatCode>
                <c:ptCount val="4"/>
                <c:pt idx="0">
                  <c:v>0.4</c:v>
                </c:pt>
                <c:pt idx="1">
                  <c:v>0.4</c:v>
                </c:pt>
                <c:pt idx="2">
                  <c:v>0.1</c:v>
                </c:pt>
                <c:pt idx="3">
                  <c:v>0.2674929179081374</c:v>
                </c:pt>
              </c:numCache>
            </c:numRef>
          </c:val>
          <c:smooth val="0"/>
          <c:extLst>
            <c:ext xmlns:c16="http://schemas.microsoft.com/office/drawing/2014/chart" uri="{C3380CC4-5D6E-409C-BE32-E72D297353CC}">
              <c16:uniqueId val="{00000003-15F2-4FAD-9054-FAEE1EA81D5D}"/>
            </c:ext>
          </c:extLst>
        </c:ser>
        <c:dLbls>
          <c:showLegendKey val="0"/>
          <c:showVal val="0"/>
          <c:showCatName val="0"/>
          <c:showSerName val="0"/>
          <c:showPercent val="0"/>
          <c:showBubbleSize val="0"/>
        </c:dLbls>
        <c:marker val="1"/>
        <c:smooth val="0"/>
        <c:axId val="588120736"/>
        <c:axId val="588116816"/>
      </c:lineChart>
      <c:catAx>
        <c:axId val="588120736"/>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low"/>
        <c:spPr>
          <a:noFill/>
          <a:ln w="12700" cap="flat" cmpd="sng" algn="ctr">
            <a:solidFill>
              <a:schemeClr val="accent4"/>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lt-LT"/>
          </a:p>
        </c:txPr>
        <c:crossAx val="588116816"/>
        <c:crosses val="autoZero"/>
        <c:auto val="1"/>
        <c:lblAlgn val="ctr"/>
        <c:lblOffset val="100"/>
        <c:noMultiLvlLbl val="0"/>
      </c:catAx>
      <c:valAx>
        <c:axId val="588116816"/>
        <c:scaling>
          <c:orientation val="minMax"/>
          <c:max val="0.8"/>
          <c:min val="-0.2"/>
        </c:scaling>
        <c:delete val="0"/>
        <c:axPos val="l"/>
        <c:majorGridlines>
          <c:spPr>
            <a:ln w="12700" cap="flat" cmpd="sng" algn="ctr">
              <a:solidFill>
                <a:schemeClr val="tx1">
                  <a:lumMod val="15000"/>
                  <a:lumOff val="85000"/>
                </a:schemeClr>
              </a:solidFill>
              <a:prstDash val="dash"/>
              <a:round/>
            </a:ln>
            <a:effectLst/>
          </c:spPr>
        </c:majorGridlines>
        <c:numFmt formatCode="\ 0.0;\ \–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crossAx val="588120736"/>
        <c:crosses val="autoZero"/>
        <c:crossBetween val="between"/>
        <c:majorUnit val="0.2"/>
      </c:valAx>
      <c:spPr>
        <a:noFill/>
        <a:ln>
          <a:noFill/>
        </a:ln>
        <a:effectLst/>
      </c:spPr>
    </c:plotArea>
    <c:legend>
      <c:legendPos val="b"/>
      <c:layout>
        <c:manualLayout>
          <c:xMode val="edge"/>
          <c:yMode val="edge"/>
          <c:x val="0.60002984710892748"/>
          <c:y val="0.94603940400838515"/>
          <c:w val="0.3822773556395539"/>
          <c:h val="5.396059599161482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legend>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lt-L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r>
              <a:rPr lang="lt-LT" sz="1000"/>
              <a:t>Pajamos</a:t>
            </a:r>
          </a:p>
        </c:rich>
      </c:tx>
      <c:layout>
        <c:manualLayout>
          <c:xMode val="edge"/>
          <c:yMode val="edge"/>
          <c:x val="0.21210341656718426"/>
          <c:y val="1.7693287037037039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endParaRPr lang="lt-LT"/>
        </a:p>
      </c:txPr>
    </c:title>
    <c:autoTitleDeleted val="0"/>
    <c:plotArea>
      <c:layout>
        <c:manualLayout>
          <c:layoutTarget val="inner"/>
          <c:xMode val="edge"/>
          <c:yMode val="edge"/>
          <c:x val="0.10313973689944474"/>
          <c:y val="0.10139050925925926"/>
          <c:w val="0.42105901390746597"/>
          <c:h val="0.65917569444444435"/>
        </c:manualLayout>
      </c:layout>
      <c:barChart>
        <c:barDir val="col"/>
        <c:grouping val="stacked"/>
        <c:varyColors val="0"/>
        <c:ser>
          <c:idx val="0"/>
          <c:order val="0"/>
          <c:tx>
            <c:strRef>
              <c:f>'2 pav.'!$D$4</c:f>
              <c:strCache>
                <c:ptCount val="1"/>
                <c:pt idx="0">
                  <c:v>Mokestinės pajamos</c:v>
                </c:pt>
              </c:strCache>
            </c:strRef>
          </c:tx>
          <c:spPr>
            <a:solidFill>
              <a:srgbClr val="47ABD9"/>
            </a:solidFill>
            <a:ln>
              <a:noFill/>
            </a:ln>
            <a:effectLst/>
          </c:spPr>
          <c:invertIfNegative val="0"/>
          <c:dLbls>
            <c:numFmt formatCode="0.0;\ \–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pav.'!$E$3:$F$3</c:f>
              <c:numCache>
                <c:formatCode>General</c:formatCode>
                <c:ptCount val="2"/>
                <c:pt idx="0">
                  <c:v>2018</c:v>
                </c:pt>
                <c:pt idx="1">
                  <c:v>2019</c:v>
                </c:pt>
              </c:numCache>
            </c:numRef>
          </c:cat>
          <c:val>
            <c:numRef>
              <c:f>'2 pav.'!$E$4:$F$4</c:f>
              <c:numCache>
                <c:formatCode>0.0;\ \–0.0</c:formatCode>
                <c:ptCount val="2"/>
                <c:pt idx="0">
                  <c:v>4.2990229154407604</c:v>
                </c:pt>
                <c:pt idx="1">
                  <c:v>13.196606640718208</c:v>
                </c:pt>
              </c:numCache>
            </c:numRef>
          </c:val>
          <c:extLst>
            <c:ext xmlns:c16="http://schemas.microsoft.com/office/drawing/2014/chart" uri="{C3380CC4-5D6E-409C-BE32-E72D297353CC}">
              <c16:uniqueId val="{00000000-345F-46BF-AB71-01EEE938A2EB}"/>
            </c:ext>
          </c:extLst>
        </c:ser>
        <c:ser>
          <c:idx val="1"/>
          <c:order val="1"/>
          <c:tx>
            <c:strRef>
              <c:f>'2 pav.'!$D$5</c:f>
              <c:strCache>
                <c:ptCount val="1"/>
                <c:pt idx="0">
                  <c:v>Grynosios socialinės įmokos</c:v>
                </c:pt>
              </c:strCache>
            </c:strRef>
          </c:tx>
          <c:spPr>
            <a:solidFill>
              <a:srgbClr val="666261"/>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5F-46BF-AB71-01EEE938A2EB}"/>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45F-46BF-AB71-01EEE938A2EB}"/>
                </c:ext>
              </c:extLst>
            </c:dLbl>
            <c:numFmt formatCode="0.0;\ \–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pav.'!$E$3:$F$3</c:f>
              <c:numCache>
                <c:formatCode>General</c:formatCode>
                <c:ptCount val="2"/>
                <c:pt idx="0">
                  <c:v>2018</c:v>
                </c:pt>
                <c:pt idx="1">
                  <c:v>2019</c:v>
                </c:pt>
              </c:numCache>
            </c:numRef>
          </c:cat>
          <c:val>
            <c:numRef>
              <c:f>'2 pav.'!$E$5:$F$5</c:f>
              <c:numCache>
                <c:formatCode>0.0;\ \–0.0</c:formatCode>
                <c:ptCount val="2"/>
                <c:pt idx="0">
                  <c:v>4.175908689431961</c:v>
                </c:pt>
                <c:pt idx="1">
                  <c:v>-6.5277162193496956</c:v>
                </c:pt>
              </c:numCache>
            </c:numRef>
          </c:val>
          <c:extLst>
            <c:ext xmlns:c16="http://schemas.microsoft.com/office/drawing/2014/chart" uri="{C3380CC4-5D6E-409C-BE32-E72D297353CC}">
              <c16:uniqueId val="{00000003-345F-46BF-AB71-01EEE938A2EB}"/>
            </c:ext>
          </c:extLst>
        </c:ser>
        <c:ser>
          <c:idx val="2"/>
          <c:order val="2"/>
          <c:tx>
            <c:strRef>
              <c:f>'2 pav.'!$D$6</c:f>
              <c:strCache>
                <c:ptCount val="1"/>
                <c:pt idx="0">
                  <c:v>Nemokestinės pajamos</c:v>
                </c:pt>
              </c:strCache>
            </c:strRef>
          </c:tx>
          <c:spPr>
            <a:solidFill>
              <a:srgbClr val="8D8473"/>
            </a:solidFill>
            <a:ln>
              <a:noFill/>
            </a:ln>
            <a:effectLst/>
          </c:spPr>
          <c:invertIfNegative val="0"/>
          <c:dLbls>
            <c:numFmt formatCode="0.0;\ \–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pav.'!$E$3:$F$3</c:f>
              <c:numCache>
                <c:formatCode>General</c:formatCode>
                <c:ptCount val="2"/>
                <c:pt idx="0">
                  <c:v>2018</c:v>
                </c:pt>
                <c:pt idx="1">
                  <c:v>2019</c:v>
                </c:pt>
              </c:numCache>
            </c:numRef>
          </c:cat>
          <c:val>
            <c:numRef>
              <c:f>'2 pav.'!$E$6:$F$6</c:f>
              <c:numCache>
                <c:formatCode>0.0;\ \–0.0</c:formatCode>
                <c:ptCount val="2"/>
                <c:pt idx="0">
                  <c:v>0.82740119262679945</c:v>
                </c:pt>
                <c:pt idx="1">
                  <c:v>0.24739490533867686</c:v>
                </c:pt>
              </c:numCache>
            </c:numRef>
          </c:val>
          <c:extLst>
            <c:ext xmlns:c16="http://schemas.microsoft.com/office/drawing/2014/chart" uri="{C3380CC4-5D6E-409C-BE32-E72D297353CC}">
              <c16:uniqueId val="{00000004-345F-46BF-AB71-01EEE938A2EB}"/>
            </c:ext>
          </c:extLst>
        </c:ser>
        <c:ser>
          <c:idx val="3"/>
          <c:order val="3"/>
          <c:tx>
            <c:strRef>
              <c:f>'2 pav.'!$D$7</c:f>
              <c:strCache>
                <c:ptCount val="1"/>
                <c:pt idx="0">
                  <c:v>Kiti einamieji ir kapitalo pervedimai (gaunami)</c:v>
                </c:pt>
              </c:strCache>
            </c:strRef>
          </c:tx>
          <c:spPr>
            <a:solidFill>
              <a:srgbClr val="D1D1D1"/>
            </a:solidFill>
            <a:ln>
              <a:noFill/>
            </a:ln>
            <a:effectLst/>
          </c:spPr>
          <c:invertIfNegative val="0"/>
          <c:dLbls>
            <c:numFmt formatCode="0.0;\ \–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pav.'!$E$3:$F$3</c:f>
              <c:numCache>
                <c:formatCode>General</c:formatCode>
                <c:ptCount val="2"/>
                <c:pt idx="0">
                  <c:v>2018</c:v>
                </c:pt>
                <c:pt idx="1">
                  <c:v>2019</c:v>
                </c:pt>
              </c:numCache>
            </c:numRef>
          </c:cat>
          <c:val>
            <c:numRef>
              <c:f>'2 pav.'!$E$7:$F$7</c:f>
              <c:numCache>
                <c:formatCode>0.0;\ \–0.0</c:formatCode>
                <c:ptCount val="2"/>
                <c:pt idx="0">
                  <c:v>1.1070288618379958</c:v>
                </c:pt>
                <c:pt idx="1">
                  <c:v>1.6326853394203236</c:v>
                </c:pt>
              </c:numCache>
            </c:numRef>
          </c:val>
          <c:extLst>
            <c:ext xmlns:c16="http://schemas.microsoft.com/office/drawing/2014/chart" uri="{C3380CC4-5D6E-409C-BE32-E72D297353CC}">
              <c16:uniqueId val="{00000005-345F-46BF-AB71-01EEE938A2EB}"/>
            </c:ext>
          </c:extLst>
        </c:ser>
        <c:dLbls>
          <c:showLegendKey val="0"/>
          <c:showVal val="0"/>
          <c:showCatName val="0"/>
          <c:showSerName val="0"/>
          <c:showPercent val="0"/>
          <c:showBubbleSize val="0"/>
        </c:dLbls>
        <c:gapWidth val="150"/>
        <c:overlap val="100"/>
        <c:axId val="589032968"/>
        <c:axId val="589029832"/>
        <c:extLst>
          <c:ext xmlns:c15="http://schemas.microsoft.com/office/drawing/2012/chart" uri="{02D57815-91ED-43cb-92C2-25804820EDAC}">
            <c15:filteredBarSeries>
              <c15:ser>
                <c:idx val="4"/>
                <c:order val="4"/>
                <c:tx>
                  <c:strRef>
                    <c:extLst>
                      <c:ext uri="{02D57815-91ED-43cb-92C2-25804820EDAC}">
                        <c15:formulaRef>
                          <c15:sqref>'2 pav.'!$D$8</c15:sqref>
                        </c15:formulaRef>
                      </c:ext>
                    </c:extLst>
                    <c:strCache>
                      <c:ptCount val="1"/>
                      <c:pt idx="0">
                        <c:v>Kompensacija dirbantiesiems</c:v>
                      </c:pt>
                    </c:strCache>
                  </c:strRef>
                </c:tx>
                <c:spPr>
                  <a:solidFill>
                    <a:schemeClr val="accent5"/>
                  </a:solidFill>
                  <a:ln>
                    <a:noFill/>
                  </a:ln>
                  <a:effectLst/>
                </c:spPr>
                <c:invertIfNegative val="0"/>
                <c:cat>
                  <c:numRef>
                    <c:extLst>
                      <c:ext uri="{02D57815-91ED-43cb-92C2-25804820EDAC}">
                        <c15:formulaRef>
                          <c15:sqref>'2 pav.'!$E$3:$F$3</c15:sqref>
                        </c15:formulaRef>
                      </c:ext>
                    </c:extLst>
                    <c:numCache>
                      <c:formatCode>General</c:formatCode>
                      <c:ptCount val="2"/>
                      <c:pt idx="0">
                        <c:v>2018</c:v>
                      </c:pt>
                      <c:pt idx="1">
                        <c:v>2019</c:v>
                      </c:pt>
                    </c:numCache>
                  </c:numRef>
                </c:cat>
                <c:val>
                  <c:numRef>
                    <c:extLst>
                      <c:ext uri="{02D57815-91ED-43cb-92C2-25804820EDAC}">
                        <c15:formulaRef>
                          <c15:sqref>'2 pav.'!$E$8:$F$8</c15:sqref>
                        </c15:formulaRef>
                      </c:ext>
                    </c:extLst>
                    <c:numCache>
                      <c:formatCode>0.0;\ \–0.0</c:formatCode>
                      <c:ptCount val="2"/>
                      <c:pt idx="0">
                        <c:v>2.8697228542810058</c:v>
                      </c:pt>
                      <c:pt idx="1">
                        <c:v>3.4558984534642354</c:v>
                      </c:pt>
                    </c:numCache>
                  </c:numRef>
                </c:val>
                <c:extLst>
                  <c:ext xmlns:c16="http://schemas.microsoft.com/office/drawing/2014/chart" uri="{C3380CC4-5D6E-409C-BE32-E72D297353CC}">
                    <c16:uniqueId val="{00000006-345F-46BF-AB71-01EEE938A2E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'2 pav.'!$D$9</c15:sqref>
                        </c15:formulaRef>
                      </c:ext>
                    </c:extLst>
                    <c:strCache>
                      <c:ptCount val="1"/>
                      <c:pt idx="0">
                        <c:v>Socialinės išmokos iš viso</c:v>
                      </c:pt>
                    </c:strCache>
                  </c:strRef>
                </c:tx>
                <c:spPr>
                  <a:solidFill>
                    <a:schemeClr val="accent6"/>
                  </a:solidFill>
                  <a:ln>
                    <a:noFill/>
                  </a:ln>
                  <a:effectLst/>
                </c:spPr>
                <c:invertIfNegative val="0"/>
                <c:cat>
                  <c:numRef>
                    <c:extLst xmlns:c15="http://schemas.microsoft.com/office/drawing/2012/chart">
                      <c:ext xmlns:c15="http://schemas.microsoft.com/office/drawing/2012/chart" uri="{02D57815-91ED-43cb-92C2-25804820EDAC}">
                        <c15:formulaRef>
                          <c15:sqref>'2 pav.'!$E$3:$F$3</c15:sqref>
                        </c15:formulaRef>
                      </c:ext>
                    </c:extLst>
                    <c:numCache>
                      <c:formatCode>General</c:formatCode>
                      <c:ptCount val="2"/>
                      <c:pt idx="0">
                        <c:v>2018</c:v>
                      </c:pt>
                      <c:pt idx="1">
                        <c:v>2019</c:v>
                      </c:pt>
                    </c:numCache>
                  </c:numRef>
                </c:cat>
                <c:val>
                  <c:numRef>
                    <c:extLst xmlns:c15="http://schemas.microsoft.com/office/drawing/2012/chart">
                      <c:ext xmlns:c15="http://schemas.microsoft.com/office/drawing/2012/chart" uri="{02D57815-91ED-43cb-92C2-25804820EDAC}">
                        <c15:formulaRef>
                          <c15:sqref>'2 pav.'!$E$9:$F$9</c15:sqref>
                        </c15:formulaRef>
                      </c:ext>
                    </c:extLst>
                    <c:numCache>
                      <c:formatCode>0.0;\ \–0.0</c:formatCode>
                      <c:ptCount val="2"/>
                      <c:pt idx="0">
                        <c:v>5.7890428641759524</c:v>
                      </c:pt>
                      <c:pt idx="1">
                        <c:v>4.3950415193565018</c:v>
                      </c:pt>
                    </c:numCache>
                  </c:numRef>
                </c:val>
                <c:extLst xmlns:c15="http://schemas.microsoft.com/office/drawing/2012/chart">
                  <c:ext xmlns:c16="http://schemas.microsoft.com/office/drawing/2014/chart" uri="{C3380CC4-5D6E-409C-BE32-E72D297353CC}">
                    <c16:uniqueId val="{00000007-345F-46BF-AB71-01EEE938A2EB}"/>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'2 pav.'!$D$10</c15:sqref>
                        </c15:formulaRef>
                      </c:ext>
                    </c:extLst>
                    <c:strCache>
                      <c:ptCount val="1"/>
                      <c:pt idx="0">
                        <c:v>Kitos išlaidos</c:v>
                      </c:pt>
                    </c:strCache>
                  </c:strRef>
                </c:tx>
                <c:spPr>
                  <a:solidFill>
                    <a:schemeClr val="accent1">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'2 pav.'!$E$3:$F$3</c15:sqref>
                        </c15:formulaRef>
                      </c:ext>
                    </c:extLst>
                    <c:numCache>
                      <c:formatCode>General</c:formatCode>
                      <c:ptCount val="2"/>
                      <c:pt idx="0">
                        <c:v>2018</c:v>
                      </c:pt>
                      <c:pt idx="1">
                        <c:v>2019</c:v>
                      </c:pt>
                    </c:numCache>
                  </c:numRef>
                </c:cat>
                <c:val>
                  <c:numRef>
                    <c:extLst xmlns:c15="http://schemas.microsoft.com/office/drawing/2012/chart">
                      <c:ext xmlns:c15="http://schemas.microsoft.com/office/drawing/2012/chart" uri="{02D57815-91ED-43cb-92C2-25804820EDAC}">
                        <c15:formulaRef>
                          <c15:sqref>'2 pav.'!$E$10:$F$10</c15:sqref>
                        </c15:formulaRef>
                      </c:ext>
                    </c:extLst>
                    <c:numCache>
                      <c:formatCode>0.0;\ \–0.0</c:formatCode>
                      <c:ptCount val="2"/>
                      <c:pt idx="0">
                        <c:v>1.0207449171605563</c:v>
                      </c:pt>
                      <c:pt idx="1">
                        <c:v>1.6444866883591112</c:v>
                      </c:pt>
                    </c:numCache>
                  </c:numRef>
                </c:val>
                <c:extLst xmlns:c15="http://schemas.microsoft.com/office/drawing/2012/chart">
                  <c:ext xmlns:c16="http://schemas.microsoft.com/office/drawing/2014/chart" uri="{C3380CC4-5D6E-409C-BE32-E72D297353CC}">
                    <c16:uniqueId val="{00000008-345F-46BF-AB71-01EEE938A2EB}"/>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'2 pav.'!$D$11</c15:sqref>
                        </c15:formulaRef>
                      </c:ext>
                    </c:extLst>
                    <c:strCache>
                      <c:ptCount val="1"/>
                      <c:pt idx="0">
                        <c:v>Kapitalo išlaidos</c:v>
                      </c:pt>
                    </c:strCache>
                  </c:strRef>
                </c:tx>
                <c:spPr>
                  <a:solidFill>
                    <a:schemeClr val="accent2">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'2 pav.'!$E$3:$F$3</c15:sqref>
                        </c15:formulaRef>
                      </c:ext>
                    </c:extLst>
                    <c:numCache>
                      <c:formatCode>General</c:formatCode>
                      <c:ptCount val="2"/>
                      <c:pt idx="0">
                        <c:v>2018</c:v>
                      </c:pt>
                      <c:pt idx="1">
                        <c:v>2019</c:v>
                      </c:pt>
                    </c:numCache>
                  </c:numRef>
                </c:cat>
                <c:val>
                  <c:numRef>
                    <c:extLst xmlns:c15="http://schemas.microsoft.com/office/drawing/2012/chart">
                      <c:ext xmlns:c15="http://schemas.microsoft.com/office/drawing/2012/chart" uri="{02D57815-91ED-43cb-92C2-25804820EDAC}">
                        <c15:formulaRef>
                          <c15:sqref>'2 pav.'!$E$11:$F$11</c15:sqref>
                        </c15:formulaRef>
                      </c:ext>
                    </c:extLst>
                    <c:numCache>
                      <c:formatCode>0.0;\ \–0.0</c:formatCode>
                      <c:ptCount val="2"/>
                      <c:pt idx="0">
                        <c:v>0.2200475083922116</c:v>
                      </c:pt>
                      <c:pt idx="1">
                        <c:v>0.12091516513555592</c:v>
                      </c:pt>
                    </c:numCache>
                  </c:numRef>
                </c:val>
                <c:extLst xmlns:c15="http://schemas.microsoft.com/office/drawing/2012/chart">
                  <c:ext xmlns:c16="http://schemas.microsoft.com/office/drawing/2014/chart" uri="{C3380CC4-5D6E-409C-BE32-E72D297353CC}">
                    <c16:uniqueId val="{00000009-345F-46BF-AB71-01EEE938A2EB}"/>
                  </c:ext>
                </c:extLst>
              </c15:ser>
            </c15:filteredBarSeries>
          </c:ext>
        </c:extLst>
      </c:barChart>
      <c:catAx>
        <c:axId val="589032968"/>
        <c:scaling>
          <c:orientation val="minMax"/>
        </c:scaling>
        <c:delete val="0"/>
        <c:axPos val="b"/>
        <c:numFmt formatCode="General" sourceLinked="1"/>
        <c:majorTickMark val="none"/>
        <c:minorTickMark val="none"/>
        <c:tickLblPos val="low"/>
        <c:spPr>
          <a:noFill/>
          <a:ln w="12700" cap="flat" cmpd="sng" algn="ctr">
            <a:noFill/>
            <a:prstDash val="dash"/>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crossAx val="589029832"/>
        <c:crosses val="autoZero"/>
        <c:auto val="1"/>
        <c:lblAlgn val="ctr"/>
        <c:lblOffset val="100"/>
        <c:noMultiLvlLbl val="1"/>
      </c:catAx>
      <c:valAx>
        <c:axId val="589029832"/>
        <c:scaling>
          <c:orientation val="minMax"/>
        </c:scaling>
        <c:delete val="0"/>
        <c:axPos val="l"/>
        <c:majorGridlines>
          <c:spPr>
            <a:ln w="12700" cap="flat" cmpd="sng" algn="ctr">
              <a:solidFill>
                <a:schemeClr val="accent4"/>
              </a:solidFill>
              <a:prstDash val="dash"/>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r>
                  <a:rPr lang="lt-LT" sz="1000"/>
                  <a:t>proc. p</a:t>
                </a:r>
                <a:r>
                  <a:rPr lang="lt-LT"/>
                  <a:t>.</a:t>
                </a:r>
              </a:p>
            </c:rich>
          </c:tx>
          <c:layout>
            <c:manualLayout>
              <c:xMode val="edge"/>
              <c:yMode val="edge"/>
              <c:x val="2.4231000288806065E-2"/>
              <c:y val="3.8289120370370369E-2"/>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lt-LT"/>
            </a:p>
          </c:txPr>
        </c:title>
        <c:numFmt formatCode="0.0;\ \–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89032968"/>
        <c:crosses val="autoZero"/>
        <c:crossBetween val="between"/>
      </c:valAx>
      <c:spPr>
        <a:noFill/>
        <a:ln>
          <a:solidFill>
            <a:srgbClr val="D1D1D1"/>
          </a:solidFill>
          <a:prstDash val="dash"/>
        </a:ln>
        <a:effectLst/>
      </c:spPr>
    </c:plotArea>
    <c:legend>
      <c:legendPos val="b"/>
      <c:layout>
        <c:manualLayout>
          <c:xMode val="edge"/>
          <c:yMode val="edge"/>
          <c:x val="0"/>
          <c:y val="0.83814416523951318"/>
          <c:w val="0.53323948279210653"/>
          <c:h val="0.1540784722222222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mn-lt"/>
        </a:defRPr>
      </a:pPr>
      <a:endParaRPr lang="lt-LT"/>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ysClr val="windowText" lastClr="000000"/>
                </a:solidFill>
                <a:latin typeface="Arial (Tekstas)"/>
                <a:ea typeface="+mn-ea"/>
                <a:cs typeface="+mn-cs"/>
              </a:defRPr>
            </a:pPr>
            <a:r>
              <a:rPr lang="en-US" sz="1000"/>
              <a:t>I</a:t>
            </a:r>
            <a:r>
              <a:rPr lang="lt-LT" sz="1000"/>
              <a:t>šlaidos</a:t>
            </a:r>
            <a:endParaRPr lang="en-US" sz="1000"/>
          </a:p>
        </c:rich>
      </c:tx>
      <c:layout>
        <c:manualLayout>
          <c:xMode val="edge"/>
          <c:yMode val="edge"/>
          <c:x val="0.41583347226522493"/>
          <c:y val="8.3202730659499655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Arial (Tekstas)"/>
              <a:ea typeface="+mn-ea"/>
              <a:cs typeface="+mn-cs"/>
            </a:defRPr>
          </a:pPr>
          <a:endParaRPr lang="lt-LT"/>
        </a:p>
      </c:txPr>
    </c:title>
    <c:autoTitleDeleted val="0"/>
    <c:plotArea>
      <c:layout>
        <c:manualLayout>
          <c:layoutTarget val="inner"/>
          <c:xMode val="edge"/>
          <c:yMode val="edge"/>
          <c:x val="9.0897258745747986E-2"/>
          <c:y val="8.7812183588511089E-2"/>
          <c:w val="0.80011475413385513"/>
          <c:h val="0.67754134951823475"/>
        </c:manualLayout>
      </c:layout>
      <c:barChart>
        <c:barDir val="col"/>
        <c:grouping val="stacked"/>
        <c:varyColors val="0"/>
        <c:ser>
          <c:idx val="4"/>
          <c:order val="4"/>
          <c:tx>
            <c:strRef>
              <c:f>'2 pav.'!$D$8</c:f>
              <c:strCache>
                <c:ptCount val="1"/>
                <c:pt idx="0">
                  <c:v>Kompensacija dirbantiesiems</c:v>
                </c:pt>
              </c:strCache>
            </c:strRef>
          </c:tx>
          <c:spPr>
            <a:solidFill>
              <a:srgbClr val="8D8473"/>
            </a:solidFill>
            <a:ln>
              <a:noFill/>
            </a:ln>
            <a:effectLst/>
          </c:spPr>
          <c:invertIfNegative val="0"/>
          <c:cat>
            <c:numRef>
              <c:f>'2 pav.'!$E$3:$F$3</c:f>
              <c:numCache>
                <c:formatCode>General</c:formatCode>
                <c:ptCount val="2"/>
                <c:pt idx="0">
                  <c:v>2018</c:v>
                </c:pt>
                <c:pt idx="1">
                  <c:v>2019</c:v>
                </c:pt>
              </c:numCache>
            </c:numRef>
          </c:cat>
          <c:val>
            <c:numRef>
              <c:f>'2 pav.'!$E$8:$F$8</c:f>
              <c:numCache>
                <c:formatCode>0.0;\ \–0.0</c:formatCode>
                <c:ptCount val="2"/>
                <c:pt idx="0">
                  <c:v>2.8697228542810058</c:v>
                </c:pt>
                <c:pt idx="1">
                  <c:v>3.4558984534642354</c:v>
                </c:pt>
              </c:numCache>
            </c:numRef>
          </c:val>
          <c:extLst>
            <c:ext xmlns:c16="http://schemas.microsoft.com/office/drawing/2014/chart" uri="{C3380CC4-5D6E-409C-BE32-E72D297353CC}">
              <c16:uniqueId val="{00000022-6B86-4110-AA39-139BEDC66C5A}"/>
            </c:ext>
          </c:extLst>
        </c:ser>
        <c:ser>
          <c:idx val="5"/>
          <c:order val="5"/>
          <c:tx>
            <c:strRef>
              <c:f>'2 pav.'!$D$9</c:f>
              <c:strCache>
                <c:ptCount val="1"/>
                <c:pt idx="0">
                  <c:v>Socialinės išmokos iš viso</c:v>
                </c:pt>
              </c:strCache>
            </c:strRef>
          </c:tx>
          <c:spPr>
            <a:solidFill>
              <a:schemeClr val="accent2"/>
            </a:solidFill>
            <a:ln>
              <a:noFill/>
            </a:ln>
            <a:effectLst/>
          </c:spPr>
          <c:invertIfNegative val="0"/>
          <c:cat>
            <c:numRef>
              <c:f>'2 pav.'!$E$3:$F$3</c:f>
              <c:numCache>
                <c:formatCode>General</c:formatCode>
                <c:ptCount val="2"/>
                <c:pt idx="0">
                  <c:v>2018</c:v>
                </c:pt>
                <c:pt idx="1">
                  <c:v>2019</c:v>
                </c:pt>
              </c:numCache>
            </c:numRef>
          </c:cat>
          <c:val>
            <c:numRef>
              <c:f>'2 pav.'!$E$9:$F$9</c:f>
              <c:numCache>
                <c:formatCode>0.0;\ \–0.0</c:formatCode>
                <c:ptCount val="2"/>
                <c:pt idx="0">
                  <c:v>5.7890428641759524</c:v>
                </c:pt>
                <c:pt idx="1">
                  <c:v>4.3950415193565018</c:v>
                </c:pt>
              </c:numCache>
            </c:numRef>
          </c:val>
          <c:extLst>
            <c:ext xmlns:c16="http://schemas.microsoft.com/office/drawing/2014/chart" uri="{C3380CC4-5D6E-409C-BE32-E72D297353CC}">
              <c16:uniqueId val="{00000023-6B86-4110-AA39-139BEDC66C5A}"/>
            </c:ext>
          </c:extLst>
        </c:ser>
        <c:ser>
          <c:idx val="6"/>
          <c:order val="6"/>
          <c:tx>
            <c:strRef>
              <c:f>'2 pav.'!$D$10</c:f>
              <c:strCache>
                <c:ptCount val="1"/>
                <c:pt idx="0">
                  <c:v>Kitos išlaidos</c:v>
                </c:pt>
              </c:strCache>
            </c:strRef>
          </c:tx>
          <c:spPr>
            <a:solidFill>
              <a:srgbClr val="666261"/>
            </a:solidFill>
            <a:ln>
              <a:noFill/>
            </a:ln>
            <a:effectLst/>
          </c:spPr>
          <c:invertIfNegative val="0"/>
          <c:cat>
            <c:numRef>
              <c:f>'2 pav.'!$E$3:$F$3</c:f>
              <c:numCache>
                <c:formatCode>General</c:formatCode>
                <c:ptCount val="2"/>
                <c:pt idx="0">
                  <c:v>2018</c:v>
                </c:pt>
                <c:pt idx="1">
                  <c:v>2019</c:v>
                </c:pt>
              </c:numCache>
            </c:numRef>
          </c:cat>
          <c:val>
            <c:numRef>
              <c:f>'2 pav.'!$E$10:$F$10</c:f>
              <c:numCache>
                <c:formatCode>0.0;\ \–0.0</c:formatCode>
                <c:ptCount val="2"/>
                <c:pt idx="0">
                  <c:v>1.0207449171605563</c:v>
                </c:pt>
                <c:pt idx="1">
                  <c:v>1.6444866883591112</c:v>
                </c:pt>
              </c:numCache>
            </c:numRef>
          </c:val>
          <c:extLst>
            <c:ext xmlns:c16="http://schemas.microsoft.com/office/drawing/2014/chart" uri="{C3380CC4-5D6E-409C-BE32-E72D297353CC}">
              <c16:uniqueId val="{00000024-6B86-4110-AA39-139BEDC66C5A}"/>
            </c:ext>
          </c:extLst>
        </c:ser>
        <c:ser>
          <c:idx val="7"/>
          <c:order val="7"/>
          <c:tx>
            <c:strRef>
              <c:f>'2 pav.'!$D$11</c:f>
              <c:strCache>
                <c:ptCount val="1"/>
                <c:pt idx="0">
                  <c:v>Kapitalo išlaidos</c:v>
                </c:pt>
              </c:strCache>
            </c:strRef>
          </c:tx>
          <c:spPr>
            <a:solidFill>
              <a:srgbClr val="D1D1D1"/>
            </a:solidFill>
            <a:ln>
              <a:noFill/>
            </a:ln>
            <a:effectLst/>
          </c:spPr>
          <c:invertIfNegative val="0"/>
          <c:cat>
            <c:numRef>
              <c:f>'2 pav.'!$E$3:$F$3</c:f>
              <c:numCache>
                <c:formatCode>General</c:formatCode>
                <c:ptCount val="2"/>
                <c:pt idx="0">
                  <c:v>2018</c:v>
                </c:pt>
                <c:pt idx="1">
                  <c:v>2019</c:v>
                </c:pt>
              </c:numCache>
            </c:numRef>
          </c:cat>
          <c:val>
            <c:numRef>
              <c:f>'2 pav.'!$E$11:$F$11</c:f>
              <c:numCache>
                <c:formatCode>0.0;\ \–0.0</c:formatCode>
                <c:ptCount val="2"/>
                <c:pt idx="0">
                  <c:v>0.2200475083922116</c:v>
                </c:pt>
                <c:pt idx="1">
                  <c:v>0.12091516513555592</c:v>
                </c:pt>
              </c:numCache>
            </c:numRef>
          </c:val>
          <c:extLst>
            <c:ext xmlns:c16="http://schemas.microsoft.com/office/drawing/2014/chart" uri="{C3380CC4-5D6E-409C-BE32-E72D297353CC}">
              <c16:uniqueId val="{00000025-6B86-4110-AA39-139BEDC66C5A}"/>
            </c:ext>
          </c:extLst>
        </c:ser>
        <c:dLbls>
          <c:showLegendKey val="0"/>
          <c:showVal val="0"/>
          <c:showCatName val="0"/>
          <c:showSerName val="0"/>
          <c:showPercent val="0"/>
          <c:showBubbleSize val="0"/>
        </c:dLbls>
        <c:gapWidth val="150"/>
        <c:overlap val="100"/>
        <c:axId val="589030224"/>
        <c:axId val="525392080"/>
        <c:extLst>
          <c:ext xmlns:c15="http://schemas.microsoft.com/office/drawing/2012/chart" uri="{02D57815-91ED-43cb-92C2-25804820EDAC}">
            <c15:filteredBarSeries>
              <c15:ser>
                <c:idx val="0"/>
                <c:order val="0"/>
                <c:tx>
                  <c:strRef>
                    <c:extLst>
                      <c:ext uri="{02D57815-91ED-43cb-92C2-25804820EDAC}">
                        <c15:formulaRef>
                          <c15:sqref>'2 pav.'!$D$4</c15:sqref>
                        </c15:formulaRef>
                      </c:ext>
                    </c:extLst>
                    <c:strCache>
                      <c:ptCount val="1"/>
                      <c:pt idx="0">
                        <c:v>Mokestinės pajamos</c:v>
                      </c:pt>
                    </c:strCache>
                  </c:strRef>
                </c:tx>
                <c:spPr>
                  <a:solidFill>
                    <a:srgbClr val="8D8473"/>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Tekstas)"/>
                          <a:ea typeface="+mn-ea"/>
                          <a:cs typeface="+mn-cs"/>
                        </a:defRPr>
                      </a:pPr>
                      <a:endParaRPr lang="lt-LT"/>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'2 pav.'!$E$3:$F$3</c15:sqref>
                        </c15:formulaRef>
                      </c:ext>
                    </c:extLst>
                    <c:numCache>
                      <c:formatCode>General</c:formatCode>
                      <c:ptCount val="2"/>
                      <c:pt idx="0">
                        <c:v>2018</c:v>
                      </c:pt>
                      <c:pt idx="1">
                        <c:v>2019</c:v>
                      </c:pt>
                    </c:numCache>
                  </c:numRef>
                </c:cat>
                <c:val>
                  <c:numRef>
                    <c:extLst>
                      <c:ext uri="{02D57815-91ED-43cb-92C2-25804820EDAC}">
                        <c15:formulaRef>
                          <c15:sqref>'2 pav.'!$E$4:$F$4</c15:sqref>
                        </c15:formulaRef>
                      </c:ext>
                    </c:extLst>
                    <c:numCache>
                      <c:formatCode>0.0;\ \–0.0</c:formatCode>
                      <c:ptCount val="2"/>
                      <c:pt idx="0">
                        <c:v>4.2990229154407604</c:v>
                      </c:pt>
                      <c:pt idx="1">
                        <c:v>13.196606640718208</c:v>
                      </c:pt>
                    </c:numCache>
                  </c:numRef>
                </c:val>
                <c:extLst>
                  <c:ext xmlns:c16="http://schemas.microsoft.com/office/drawing/2014/chart" uri="{C3380CC4-5D6E-409C-BE32-E72D297353CC}">
                    <c16:uniqueId val="{00000000-6B86-4110-AA39-139BEDC66C5A}"/>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'2 pav.'!$D$5</c15:sqref>
                        </c15:formulaRef>
                      </c:ext>
                    </c:extLst>
                    <c:strCache>
                      <c:ptCount val="1"/>
                      <c:pt idx="0">
                        <c:v>Grynosios socialinės įmokos</c:v>
                      </c:pt>
                    </c:strCache>
                  </c:strRef>
                </c:tx>
                <c:spPr>
                  <a:solidFill>
                    <a:srgbClr val="47ABD9"/>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Tekstas)"/>
                          <a:ea typeface="+mn-ea"/>
                          <a:cs typeface="+mn-cs"/>
                        </a:defRPr>
                      </a:pPr>
                      <a:endParaRPr lang="lt-LT"/>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'2 pav.'!$E$3:$F$3</c15:sqref>
                        </c15:formulaRef>
                      </c:ext>
                    </c:extLst>
                    <c:numCache>
                      <c:formatCode>General</c:formatCode>
                      <c:ptCount val="2"/>
                      <c:pt idx="0">
                        <c:v>2018</c:v>
                      </c:pt>
                      <c:pt idx="1">
                        <c:v>2019</c:v>
                      </c:pt>
                    </c:numCache>
                  </c:numRef>
                </c:cat>
                <c:val>
                  <c:numRef>
                    <c:extLst xmlns:c15="http://schemas.microsoft.com/office/drawing/2012/chart">
                      <c:ext xmlns:c15="http://schemas.microsoft.com/office/drawing/2012/chart" uri="{02D57815-91ED-43cb-92C2-25804820EDAC}">
                        <c15:formulaRef>
                          <c15:sqref>'2 pav.'!$E$5:$F$5</c15:sqref>
                        </c15:formulaRef>
                      </c:ext>
                    </c:extLst>
                    <c:numCache>
                      <c:formatCode>0.0;\ \–0.0</c:formatCode>
                      <c:ptCount val="2"/>
                      <c:pt idx="0">
                        <c:v>4.175908689431961</c:v>
                      </c:pt>
                      <c:pt idx="1">
                        <c:v>-6.5277162193496956</c:v>
                      </c:pt>
                    </c:numCache>
                  </c:numRef>
                </c:val>
                <c:extLst xmlns:c15="http://schemas.microsoft.com/office/drawing/2012/chart">
                  <c:ext xmlns:c16="http://schemas.microsoft.com/office/drawing/2014/chart" uri="{C3380CC4-5D6E-409C-BE32-E72D297353CC}">
                    <c16:uniqueId val="{00000001-6B86-4110-AA39-139BEDC66C5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'2 pav.'!$D$6</c15:sqref>
                        </c15:formulaRef>
                      </c:ext>
                    </c:extLst>
                    <c:strCache>
                      <c:ptCount val="1"/>
                      <c:pt idx="0">
                        <c:v>Nemokestinės pajamos</c:v>
                      </c:pt>
                    </c:strCache>
                  </c:strRef>
                </c:tx>
                <c:spPr>
                  <a:solidFill>
                    <a:srgbClr val="66626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Tekstas)"/>
                          <a:ea typeface="+mn-ea"/>
                          <a:cs typeface="+mn-cs"/>
                        </a:defRPr>
                      </a:pPr>
                      <a:endParaRPr lang="lt-LT"/>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'2 pav.'!$E$3:$F$3</c15:sqref>
                        </c15:formulaRef>
                      </c:ext>
                    </c:extLst>
                    <c:numCache>
                      <c:formatCode>General</c:formatCode>
                      <c:ptCount val="2"/>
                      <c:pt idx="0">
                        <c:v>2018</c:v>
                      </c:pt>
                      <c:pt idx="1">
                        <c:v>2019</c:v>
                      </c:pt>
                    </c:numCache>
                  </c:numRef>
                </c:cat>
                <c:val>
                  <c:numRef>
                    <c:extLst xmlns:c15="http://schemas.microsoft.com/office/drawing/2012/chart">
                      <c:ext xmlns:c15="http://schemas.microsoft.com/office/drawing/2012/chart" uri="{02D57815-91ED-43cb-92C2-25804820EDAC}">
                        <c15:formulaRef>
                          <c15:sqref>'2 pav.'!$E$6:$F$6</c15:sqref>
                        </c15:formulaRef>
                      </c:ext>
                    </c:extLst>
                    <c:numCache>
                      <c:formatCode>0.0;\ \–0.0</c:formatCode>
                      <c:ptCount val="2"/>
                      <c:pt idx="0">
                        <c:v>0.82740119262679945</c:v>
                      </c:pt>
                      <c:pt idx="1">
                        <c:v>0.24739490533867686</c:v>
                      </c:pt>
                    </c:numCache>
                  </c:numRef>
                </c:val>
                <c:extLst xmlns:c15="http://schemas.microsoft.com/office/drawing/2012/chart">
                  <c:ext xmlns:c16="http://schemas.microsoft.com/office/drawing/2014/chart" uri="{C3380CC4-5D6E-409C-BE32-E72D297353CC}">
                    <c16:uniqueId val="{00000002-6B86-4110-AA39-139BEDC66C5A}"/>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'2 pav.'!$D$7</c15:sqref>
                        </c15:formulaRef>
                      </c:ext>
                    </c:extLst>
                    <c:strCache>
                      <c:ptCount val="1"/>
                      <c:pt idx="0">
                        <c:v>Kiti einamieji ir kapitalo pervedimai (gaunami)</c:v>
                      </c:pt>
                    </c:strCache>
                  </c:strRef>
                </c:tx>
                <c:spPr>
                  <a:solidFill>
                    <a:srgbClr val="D1D1D1"/>
                  </a:solidFill>
                  <a:ln>
                    <a:noFill/>
                  </a:ln>
                  <a:effectLst/>
                </c:spPr>
                <c:invertIfNegative val="0"/>
                <c:dLbls>
                  <c:numFmt formatCode="0.0;\ \–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Tekstas)"/>
                          <a:ea typeface="+mn-ea"/>
                          <a:cs typeface="+mn-cs"/>
                        </a:defRPr>
                      </a:pPr>
                      <a:endParaRPr lang="lt-LT"/>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'2 pav.'!$E$3:$F$3</c15:sqref>
                        </c15:formulaRef>
                      </c:ext>
                    </c:extLst>
                    <c:numCache>
                      <c:formatCode>General</c:formatCode>
                      <c:ptCount val="2"/>
                      <c:pt idx="0">
                        <c:v>2018</c:v>
                      </c:pt>
                      <c:pt idx="1">
                        <c:v>2019</c:v>
                      </c:pt>
                    </c:numCache>
                  </c:numRef>
                </c:cat>
                <c:val>
                  <c:numRef>
                    <c:extLst xmlns:c15="http://schemas.microsoft.com/office/drawing/2012/chart">
                      <c:ext xmlns:c15="http://schemas.microsoft.com/office/drawing/2012/chart" uri="{02D57815-91ED-43cb-92C2-25804820EDAC}">
                        <c15:formulaRef>
                          <c15:sqref>'2 pav.'!$E$7:$F$7</c15:sqref>
                        </c15:formulaRef>
                      </c:ext>
                    </c:extLst>
                    <c:numCache>
                      <c:formatCode>0.0;\ \–0.0</c:formatCode>
                      <c:ptCount val="2"/>
                      <c:pt idx="0">
                        <c:v>1.1070288618379958</c:v>
                      </c:pt>
                      <c:pt idx="1">
                        <c:v>1.6326853394203236</c:v>
                      </c:pt>
                    </c:numCache>
                  </c:numRef>
                </c:val>
                <c:extLst xmlns:c15="http://schemas.microsoft.com/office/drawing/2012/chart">
                  <c:ext xmlns:c16="http://schemas.microsoft.com/office/drawing/2014/chart" uri="{C3380CC4-5D6E-409C-BE32-E72D297353CC}">
                    <c16:uniqueId val="{00000003-6B86-4110-AA39-139BEDC66C5A}"/>
                  </c:ext>
                </c:extLst>
              </c15:ser>
            </c15:filteredBarSeries>
          </c:ext>
        </c:extLst>
      </c:barChart>
      <c:catAx>
        <c:axId val="589030224"/>
        <c:scaling>
          <c:orientation val="minMax"/>
        </c:scaling>
        <c:delete val="0"/>
        <c:axPos val="b"/>
        <c:numFmt formatCode="General" sourceLinked="1"/>
        <c:majorTickMark val="none"/>
        <c:minorTickMark val="none"/>
        <c:tickLblPos val="low"/>
        <c:spPr>
          <a:noFill/>
          <a:ln w="9525" cap="flat" cmpd="sng" algn="ctr">
            <a:noFill/>
            <a:prstDash val="dash"/>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Tekstas)"/>
                <a:ea typeface="+mn-ea"/>
                <a:cs typeface="+mn-cs"/>
              </a:defRPr>
            </a:pPr>
            <a:endParaRPr lang="lt-LT"/>
          </a:p>
        </c:txPr>
        <c:crossAx val="525392080"/>
        <c:crosses val="autoZero"/>
        <c:auto val="1"/>
        <c:lblAlgn val="ctr"/>
        <c:lblOffset val="100"/>
        <c:noMultiLvlLbl val="0"/>
      </c:catAx>
      <c:valAx>
        <c:axId val="525392080"/>
        <c:scaling>
          <c:orientation val="minMax"/>
        </c:scaling>
        <c:delete val="0"/>
        <c:axPos val="l"/>
        <c:majorGridlines>
          <c:spPr>
            <a:ln w="12700" cap="flat" cmpd="sng" algn="ctr">
              <a:solidFill>
                <a:srgbClr val="D1D1D1"/>
              </a:solidFill>
              <a:prstDash val="dash"/>
              <a:round/>
            </a:ln>
            <a:effectLst/>
          </c:spPr>
        </c:majorGridlines>
        <c:numFmt formatCode="\ 0.0;\ \–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89030224"/>
        <c:crosses val="autoZero"/>
        <c:crossBetween val="between"/>
      </c:valAx>
      <c:spPr>
        <a:noFill/>
        <a:ln>
          <a:solidFill>
            <a:srgbClr val="D1D1D1"/>
          </a:solidFill>
          <a:prstDash val="dash"/>
        </a:ln>
        <a:effectLst/>
      </c:spPr>
    </c:plotArea>
    <c:legend>
      <c:legendPos val="b"/>
      <c:layout>
        <c:manualLayout>
          <c:xMode val="edge"/>
          <c:yMode val="edge"/>
          <c:x val="0"/>
          <c:y val="0.84829438766711263"/>
          <c:w val="0.91214620229661236"/>
          <c:h val="0.1517056123328873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Tekstas)"/>
              <a:ea typeface="+mn-ea"/>
              <a:cs typeface="+mn-cs"/>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Arial (Tekstas)"/>
        </a:defRPr>
      </a:pPr>
      <a:endParaRPr lang="lt-LT"/>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598148148148152E-2"/>
          <c:y val="0.10824873434585665"/>
          <c:w val="0.86970185185185178"/>
          <c:h val="0.69940763888888891"/>
        </c:manualLayout>
      </c:layout>
      <c:lineChart>
        <c:grouping val="standard"/>
        <c:varyColors val="0"/>
        <c:ser>
          <c:idx val="0"/>
          <c:order val="0"/>
          <c:tx>
            <c:strRef>
              <c:f>'3 pav.'!$D$4</c:f>
              <c:strCache>
                <c:ptCount val="1"/>
                <c:pt idx="0">
                  <c:v>IFI</c:v>
                </c:pt>
              </c:strCache>
            </c:strRef>
          </c:tx>
          <c:spPr>
            <a:ln w="28575" cap="rnd">
              <a:solidFill>
                <a:schemeClr val="accent1"/>
              </a:solidFill>
              <a:round/>
            </a:ln>
            <a:effectLst/>
          </c:spPr>
          <c:marker>
            <c:symbol val="square"/>
            <c:size val="8"/>
            <c:spPr>
              <a:solidFill>
                <a:schemeClr val="accent1"/>
              </a:solidFill>
              <a:ln w="9525">
                <a:solidFill>
                  <a:schemeClr val="accent1"/>
                </a:solidFill>
              </a:ln>
              <a:effectLst/>
            </c:spPr>
          </c:marker>
          <c:dPt>
            <c:idx val="3"/>
            <c:marker>
              <c:symbol val="circle"/>
              <c:size val="8"/>
              <c:spPr>
                <a:solidFill>
                  <a:schemeClr val="accent3"/>
                </a:solidFill>
                <a:ln w="9525">
                  <a:solidFill>
                    <a:schemeClr val="accent3"/>
                  </a:solidFill>
                </a:ln>
                <a:effectLst/>
              </c:spPr>
            </c:marker>
            <c:bubble3D val="0"/>
            <c:extLst>
              <c:ext xmlns:c16="http://schemas.microsoft.com/office/drawing/2014/chart" uri="{C3380CC4-5D6E-409C-BE32-E72D297353CC}">
                <c16:uniqueId val="{00000000-BE67-481C-AAA9-6ED0CA733E18}"/>
              </c:ext>
            </c:extLst>
          </c:dPt>
          <c:cat>
            <c:strRef>
              <c:f>'3 pav.'!$E$3:$H$3</c:f>
              <c:strCache>
                <c:ptCount val="4"/>
                <c:pt idx="0">
                  <c:v>BP2019</c:v>
                </c:pt>
                <c:pt idx="1">
                  <c:v>SP2019</c:v>
                </c:pt>
                <c:pt idx="2">
                  <c:v>BP2020</c:v>
                </c:pt>
                <c:pt idx="3">
                  <c:v>Faktas</c:v>
                </c:pt>
              </c:strCache>
            </c:strRef>
          </c:cat>
          <c:val>
            <c:numRef>
              <c:f>'3 pav.'!$E$4:$H$4</c:f>
              <c:numCache>
                <c:formatCode>0.0;\ \–0.0</c:formatCode>
                <c:ptCount val="4"/>
                <c:pt idx="0">
                  <c:v>46.7</c:v>
                </c:pt>
                <c:pt idx="1">
                  <c:v>47.5</c:v>
                </c:pt>
                <c:pt idx="2">
                  <c:v>5.4</c:v>
                </c:pt>
                <c:pt idx="3">
                  <c:v>129.30400000000373</c:v>
                </c:pt>
              </c:numCache>
            </c:numRef>
          </c:val>
          <c:smooth val="0"/>
          <c:extLst>
            <c:ext xmlns:c16="http://schemas.microsoft.com/office/drawing/2014/chart" uri="{C3380CC4-5D6E-409C-BE32-E72D297353CC}">
              <c16:uniqueId val="{00000001-BE67-481C-AAA9-6ED0CA733E18}"/>
            </c:ext>
          </c:extLst>
        </c:ser>
        <c:ser>
          <c:idx val="1"/>
          <c:order val="1"/>
          <c:tx>
            <c:strRef>
              <c:f>'3 pav.'!$D$5</c:f>
              <c:strCache>
                <c:ptCount val="1"/>
                <c:pt idx="0">
                  <c:v>FM</c:v>
                </c:pt>
              </c:strCache>
            </c:strRef>
          </c:tx>
          <c:spPr>
            <a:ln w="28575" cap="rnd">
              <a:solidFill>
                <a:schemeClr val="accent2"/>
              </a:solidFill>
              <a:round/>
            </a:ln>
            <a:effectLst/>
          </c:spPr>
          <c:marker>
            <c:symbol val="diamond"/>
            <c:size val="8"/>
            <c:spPr>
              <a:solidFill>
                <a:schemeClr val="accent2"/>
              </a:solidFill>
              <a:ln w="9525">
                <a:solidFill>
                  <a:schemeClr val="accent2"/>
                </a:solidFill>
              </a:ln>
              <a:effectLst/>
            </c:spPr>
          </c:marker>
          <c:dPt>
            <c:idx val="3"/>
            <c:marker>
              <c:symbol val="circle"/>
              <c:size val="8"/>
              <c:spPr>
                <a:solidFill>
                  <a:schemeClr val="accent3"/>
                </a:solidFill>
                <a:ln w="9525">
                  <a:solidFill>
                    <a:schemeClr val="accent3"/>
                  </a:solidFill>
                </a:ln>
                <a:effectLst/>
              </c:spPr>
            </c:marker>
            <c:bubble3D val="0"/>
            <c:extLst>
              <c:ext xmlns:c16="http://schemas.microsoft.com/office/drawing/2014/chart" uri="{C3380CC4-5D6E-409C-BE32-E72D297353CC}">
                <c16:uniqueId val="{00000002-BE67-481C-AAA9-6ED0CA733E18}"/>
              </c:ext>
            </c:extLst>
          </c:dPt>
          <c:cat>
            <c:strRef>
              <c:f>'3 pav.'!$E$3:$H$3</c:f>
              <c:strCache>
                <c:ptCount val="4"/>
                <c:pt idx="0">
                  <c:v>BP2019</c:v>
                </c:pt>
                <c:pt idx="1">
                  <c:v>SP2019</c:v>
                </c:pt>
                <c:pt idx="2">
                  <c:v>BP2020</c:v>
                </c:pt>
                <c:pt idx="3">
                  <c:v>Faktas</c:v>
                </c:pt>
              </c:strCache>
            </c:strRef>
          </c:cat>
          <c:val>
            <c:numRef>
              <c:f>'3 pav.'!$E$5:$H$5</c:f>
              <c:numCache>
                <c:formatCode>0.0;\ \–0.0</c:formatCode>
                <c:ptCount val="4"/>
                <c:pt idx="0">
                  <c:v>192.9</c:v>
                </c:pt>
                <c:pt idx="1">
                  <c:v>189.47639999999998</c:v>
                </c:pt>
                <c:pt idx="2">
                  <c:v>48.333100000000002</c:v>
                </c:pt>
                <c:pt idx="3">
                  <c:v>129.30400000000373</c:v>
                </c:pt>
              </c:numCache>
            </c:numRef>
          </c:val>
          <c:smooth val="0"/>
          <c:extLst>
            <c:ext xmlns:c16="http://schemas.microsoft.com/office/drawing/2014/chart" uri="{C3380CC4-5D6E-409C-BE32-E72D297353CC}">
              <c16:uniqueId val="{00000003-BE67-481C-AAA9-6ED0CA733E18}"/>
            </c:ext>
          </c:extLst>
        </c:ser>
        <c:dLbls>
          <c:showLegendKey val="0"/>
          <c:showVal val="0"/>
          <c:showCatName val="0"/>
          <c:showSerName val="0"/>
          <c:showPercent val="0"/>
          <c:showBubbleSize val="0"/>
        </c:dLbls>
        <c:marker val="1"/>
        <c:smooth val="0"/>
        <c:axId val="525393256"/>
        <c:axId val="525392864"/>
      </c:lineChart>
      <c:catAx>
        <c:axId val="525393256"/>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low"/>
        <c:spPr>
          <a:noFill/>
          <a:ln w="12700" cap="flat" cmpd="sng" algn="ctr">
            <a:solidFill>
              <a:schemeClr val="tx1">
                <a:lumMod val="15000"/>
                <a:lumOff val="85000"/>
              </a:schemeClr>
            </a:solidFill>
            <a:prstDash val="dash"/>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25392864"/>
        <c:crosses val="autoZero"/>
        <c:auto val="1"/>
        <c:lblAlgn val="ctr"/>
        <c:lblOffset val="100"/>
        <c:noMultiLvlLbl val="0"/>
      </c:catAx>
      <c:valAx>
        <c:axId val="525392864"/>
        <c:scaling>
          <c:orientation val="minMax"/>
          <c:max val="250"/>
          <c:min val="-50"/>
        </c:scaling>
        <c:delete val="0"/>
        <c:axPos val="l"/>
        <c:majorGridlines>
          <c:spPr>
            <a:ln w="12700"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lt-LT"/>
                  <a:t>mln.</a:t>
                </a:r>
                <a:r>
                  <a:rPr lang="lt-LT" baseline="0"/>
                  <a:t> EUR</a:t>
                </a:r>
                <a:endParaRPr lang="lt-LT"/>
              </a:p>
            </c:rich>
          </c:tx>
          <c:layout>
            <c:manualLayout>
              <c:xMode val="edge"/>
              <c:yMode val="edge"/>
              <c:x val="1.4020833333333333E-2"/>
              <c:y val="2.3131161737276845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lt-LT"/>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25393256"/>
        <c:crosses val="autoZero"/>
        <c:crossBetween val="between"/>
        <c:majorUnit val="50"/>
      </c:valAx>
      <c:spPr>
        <a:noFill/>
        <a:ln>
          <a:noFill/>
        </a:ln>
        <a:effectLst/>
      </c:spPr>
    </c:plotArea>
    <c:legend>
      <c:legendPos val="b"/>
      <c:layout>
        <c:manualLayout>
          <c:xMode val="edge"/>
          <c:yMode val="edge"/>
          <c:x val="0.3768305555555555"/>
          <c:y val="0.88116006944444447"/>
          <c:w val="0.25221851851851851"/>
          <c:h val="7.033298611111110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lt-LT"/>
        </a:p>
      </c:txPr>
    </c:legend>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lt-L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509074074074074E-2"/>
          <c:y val="9.2726751637993488E-2"/>
          <c:w val="0.87067893518518513"/>
          <c:h val="0.58693638826748185"/>
        </c:manualLayout>
      </c:layout>
      <c:barChart>
        <c:barDir val="col"/>
        <c:grouping val="stacked"/>
        <c:varyColors val="0"/>
        <c:ser>
          <c:idx val="3"/>
          <c:order val="0"/>
          <c:tx>
            <c:strRef>
              <c:f>'4 pav.'!$D$5</c:f>
              <c:strCache>
                <c:ptCount val="1"/>
                <c:pt idx="0">
                  <c:v>Dotacijos</c:v>
                </c:pt>
              </c:strCache>
            </c:strRef>
          </c:tx>
          <c:spPr>
            <a:solidFill>
              <a:srgbClr val="47ABD9"/>
            </a:solidFill>
          </c:spPr>
          <c:invertIfNegative val="0"/>
          <c:val>
            <c:numRef>
              <c:f>'4 pav.'!$E$5:$I$5</c:f>
              <c:numCache>
                <c:formatCode>0.0;\–0.0</c:formatCode>
                <c:ptCount val="5"/>
                <c:pt idx="0">
                  <c:v>19.936800000000048</c:v>
                </c:pt>
                <c:pt idx="1">
                  <c:v>26.084199999999953</c:v>
                </c:pt>
                <c:pt idx="2">
                  <c:v>-3.5938999999999068</c:v>
                </c:pt>
                <c:pt idx="3">
                  <c:v>89.778599999999983</c:v>
                </c:pt>
                <c:pt idx="4" formatCode="0.0">
                  <c:v>-8.1999999999999993</c:v>
                </c:pt>
              </c:numCache>
            </c:numRef>
          </c:val>
          <c:extLst>
            <c:ext xmlns:c16="http://schemas.microsoft.com/office/drawing/2014/chart" uri="{C3380CC4-5D6E-409C-BE32-E72D297353CC}">
              <c16:uniqueId val="{00000000-01C0-4CBD-8483-777B4B899A12}"/>
            </c:ext>
          </c:extLst>
        </c:ser>
        <c:ser>
          <c:idx val="5"/>
          <c:order val="1"/>
          <c:tx>
            <c:strRef>
              <c:f>'4 pav.'!$D$6</c:f>
              <c:strCache>
                <c:ptCount val="1"/>
                <c:pt idx="0">
                  <c:v>Įmoka į ES biudžetą</c:v>
                </c:pt>
              </c:strCache>
            </c:strRef>
          </c:tx>
          <c:spPr>
            <a:solidFill>
              <a:srgbClr val="00244D">
                <a:alpha val="60000"/>
              </a:srgbClr>
            </a:solidFill>
            <a:ln>
              <a:noFill/>
            </a:ln>
          </c:spPr>
          <c:invertIfNegative val="0"/>
          <c:val>
            <c:numRef>
              <c:f>'4 pav.'!$E$6:$I$6</c:f>
              <c:numCache>
                <c:formatCode>0.0;\–0.0</c:formatCode>
                <c:ptCount val="5"/>
                <c:pt idx="0">
                  <c:v>-16.714700000000011</c:v>
                </c:pt>
                <c:pt idx="1">
                  <c:v>-17.325599999999977</c:v>
                </c:pt>
                <c:pt idx="2">
                  <c:v>-42.426400000000022</c:v>
                </c:pt>
                <c:pt idx="3">
                  <c:v>17.1555</c:v>
                </c:pt>
                <c:pt idx="4" formatCode="0.0">
                  <c:v>98.902400000000029</c:v>
                </c:pt>
              </c:numCache>
            </c:numRef>
          </c:val>
          <c:extLst>
            <c:ext xmlns:c16="http://schemas.microsoft.com/office/drawing/2014/chart" uri="{C3380CC4-5D6E-409C-BE32-E72D297353CC}">
              <c16:uniqueId val="{00000001-01C0-4CBD-8483-777B4B899A12}"/>
            </c:ext>
          </c:extLst>
        </c:ser>
        <c:ser>
          <c:idx val="6"/>
          <c:order val="2"/>
          <c:tx>
            <c:strRef>
              <c:f>'4 pav.'!$D$7</c:f>
              <c:strCache>
                <c:ptCount val="1"/>
                <c:pt idx="0">
                  <c:v>Socialinės išmokos (pašalpos)</c:v>
                </c:pt>
              </c:strCache>
            </c:strRef>
          </c:tx>
          <c:invertIfNegative val="0"/>
          <c:dPt>
            <c:idx val="0"/>
            <c:invertIfNegative val="0"/>
            <c:bubble3D val="0"/>
            <c:extLst>
              <c:ext xmlns:c16="http://schemas.microsoft.com/office/drawing/2014/chart" uri="{C3380CC4-5D6E-409C-BE32-E72D297353CC}">
                <c16:uniqueId val="{00000003-01C0-4CBD-8483-777B4B899A12}"/>
              </c:ext>
            </c:extLst>
          </c:dPt>
          <c:val>
            <c:numRef>
              <c:f>'4 pav.'!$E$7:$I$7</c:f>
              <c:numCache>
                <c:formatCode>0.0;\–0.0</c:formatCode>
                <c:ptCount val="5"/>
                <c:pt idx="0">
                  <c:v>-0.83950000000000002</c:v>
                </c:pt>
                <c:pt idx="1">
                  <c:v>-24.392199999999953</c:v>
                </c:pt>
                <c:pt idx="2">
                  <c:v>-35.570500000000003</c:v>
                </c:pt>
                <c:pt idx="3">
                  <c:v>-70.463199999999958</c:v>
                </c:pt>
                <c:pt idx="4" formatCode="0.0">
                  <c:v>32</c:v>
                </c:pt>
              </c:numCache>
            </c:numRef>
          </c:val>
          <c:extLst>
            <c:ext xmlns:c16="http://schemas.microsoft.com/office/drawing/2014/chart" uri="{C3380CC4-5D6E-409C-BE32-E72D297353CC}">
              <c16:uniqueId val="{00000004-01C0-4CBD-8483-777B4B899A12}"/>
            </c:ext>
          </c:extLst>
        </c:ser>
        <c:ser>
          <c:idx val="7"/>
          <c:order val="3"/>
          <c:tx>
            <c:strRef>
              <c:f>'4 pav.'!$D$8</c:f>
              <c:strCache>
                <c:ptCount val="1"/>
                <c:pt idx="0">
                  <c:v>Kitos išlaidos</c:v>
                </c:pt>
              </c:strCache>
            </c:strRef>
          </c:tx>
          <c:spPr>
            <a:solidFill>
              <a:srgbClr val="D1D1D1"/>
            </a:solidFill>
            <a:ln>
              <a:noFill/>
            </a:ln>
          </c:spPr>
          <c:invertIfNegative val="0"/>
          <c:val>
            <c:numRef>
              <c:f>'4 pav.'!$E$8:$I$8</c:f>
              <c:numCache>
                <c:formatCode>0.0;\–0.0</c:formatCode>
                <c:ptCount val="5"/>
                <c:pt idx="0">
                  <c:v>-3.6051999999999533</c:v>
                </c:pt>
                <c:pt idx="1">
                  <c:v>24.986299999999929</c:v>
                </c:pt>
                <c:pt idx="2">
                  <c:v>-71.924999999999997</c:v>
                </c:pt>
                <c:pt idx="3">
                  <c:v>-177.20909999999998</c:v>
                </c:pt>
                <c:pt idx="4" formatCode="0.0">
                  <c:v>-168.6</c:v>
                </c:pt>
              </c:numCache>
            </c:numRef>
          </c:val>
          <c:extLst>
            <c:ext xmlns:c16="http://schemas.microsoft.com/office/drawing/2014/chart" uri="{C3380CC4-5D6E-409C-BE32-E72D297353CC}">
              <c16:uniqueId val="{00000005-01C0-4CBD-8483-777B4B899A12}"/>
            </c:ext>
          </c:extLst>
        </c:ser>
        <c:ser>
          <c:idx val="8"/>
          <c:order val="4"/>
          <c:tx>
            <c:strRef>
              <c:f>'4 pav.'!$D$9</c:f>
              <c:strCache>
                <c:ptCount val="1"/>
                <c:pt idx="0">
                  <c:v>ES ir kitos tarpt. fin. paramos bendrojo finansavimo lėšos</c:v>
                </c:pt>
              </c:strCache>
            </c:strRef>
          </c:tx>
          <c:spPr>
            <a:solidFill>
              <a:srgbClr val="666261"/>
            </a:solidFill>
            <a:ln>
              <a:noFill/>
            </a:ln>
          </c:spPr>
          <c:invertIfNegative val="0"/>
          <c:val>
            <c:numRef>
              <c:f>'4 pav.'!$E$9:$I$9</c:f>
              <c:numCache>
                <c:formatCode>0.0;\–0.0</c:formatCode>
                <c:ptCount val="5"/>
                <c:pt idx="0">
                  <c:v>-3.6712000000000118</c:v>
                </c:pt>
                <c:pt idx="1">
                  <c:v>-49.984300000000005</c:v>
                </c:pt>
                <c:pt idx="2">
                  <c:v>-20.477</c:v>
                </c:pt>
                <c:pt idx="3">
                  <c:v>-37.598300000000002</c:v>
                </c:pt>
                <c:pt idx="4" formatCode="0.0">
                  <c:v>-12.9</c:v>
                </c:pt>
              </c:numCache>
            </c:numRef>
          </c:val>
          <c:extLst>
            <c:ext xmlns:c16="http://schemas.microsoft.com/office/drawing/2014/chart" uri="{C3380CC4-5D6E-409C-BE32-E72D297353CC}">
              <c16:uniqueId val="{00000006-01C0-4CBD-8483-777B4B899A12}"/>
            </c:ext>
          </c:extLst>
        </c:ser>
        <c:dLbls>
          <c:showLegendKey val="0"/>
          <c:showVal val="0"/>
          <c:showCatName val="0"/>
          <c:showSerName val="0"/>
          <c:showPercent val="0"/>
          <c:showBubbleSize val="0"/>
        </c:dLbls>
        <c:gapWidth val="150"/>
        <c:overlap val="100"/>
        <c:axId val="525394432"/>
        <c:axId val="525394824"/>
        <c:extLst/>
      </c:barChart>
      <c:lineChart>
        <c:grouping val="standard"/>
        <c:varyColors val="0"/>
        <c:ser>
          <c:idx val="11"/>
          <c:order val="5"/>
          <c:tx>
            <c:strRef>
              <c:f>'4 pav.'!$D$4</c:f>
              <c:strCache>
                <c:ptCount val="1"/>
                <c:pt idx="0">
                  <c:v>Valstybės biudžeto išlaidų plano vykdymo paklaida</c:v>
                </c:pt>
              </c:strCache>
            </c:strRef>
          </c:tx>
          <c:spPr>
            <a:ln>
              <a:solidFill>
                <a:srgbClr val="D41A1F"/>
              </a:solidFill>
            </a:ln>
          </c:spPr>
          <c:marker>
            <c:symbol val="none"/>
          </c:marker>
          <c:cat>
            <c:numRef>
              <c:f>'4 pav.'!$E$3:$I$3</c:f>
              <c:numCache>
                <c:formatCode>General</c:formatCode>
                <c:ptCount val="5"/>
                <c:pt idx="0">
                  <c:v>2015</c:v>
                </c:pt>
                <c:pt idx="1">
                  <c:v>2016</c:v>
                </c:pt>
                <c:pt idx="2">
                  <c:v>2017</c:v>
                </c:pt>
                <c:pt idx="3">
                  <c:v>2018</c:v>
                </c:pt>
                <c:pt idx="4">
                  <c:v>2019</c:v>
                </c:pt>
              </c:numCache>
            </c:numRef>
          </c:cat>
          <c:val>
            <c:numRef>
              <c:f>'4 pav.'!$E$4:$I$4</c:f>
              <c:numCache>
                <c:formatCode>0.0;\–0.0</c:formatCode>
                <c:ptCount val="5"/>
                <c:pt idx="0">
                  <c:v>85.751899999999438</c:v>
                </c:pt>
                <c:pt idx="1">
                  <c:v>-110.87629999999982</c:v>
                </c:pt>
                <c:pt idx="2">
                  <c:v>-122.29309999999963</c:v>
                </c:pt>
                <c:pt idx="3">
                  <c:v>-147.38029999999981</c:v>
                </c:pt>
                <c:pt idx="4" formatCode="0.0">
                  <c:v>-5.0999999999999996</c:v>
                </c:pt>
              </c:numCache>
            </c:numRef>
          </c:val>
          <c:smooth val="0"/>
          <c:extLst>
            <c:ext xmlns:c16="http://schemas.microsoft.com/office/drawing/2014/chart" uri="{C3380CC4-5D6E-409C-BE32-E72D297353CC}">
              <c16:uniqueId val="{00000007-01C0-4CBD-8483-777B4B899A12}"/>
            </c:ext>
          </c:extLst>
        </c:ser>
        <c:dLbls>
          <c:showLegendKey val="0"/>
          <c:showVal val="0"/>
          <c:showCatName val="0"/>
          <c:showSerName val="0"/>
          <c:showPercent val="0"/>
          <c:showBubbleSize val="0"/>
        </c:dLbls>
        <c:marker val="1"/>
        <c:smooth val="0"/>
        <c:axId val="525394432"/>
        <c:axId val="525394824"/>
      </c:lineChart>
      <c:catAx>
        <c:axId val="525394432"/>
        <c:scaling>
          <c:orientation val="minMax"/>
        </c:scaling>
        <c:delete val="0"/>
        <c:axPos val="b"/>
        <c:majorGridlines>
          <c:spPr>
            <a:ln w="12700">
              <a:solidFill>
                <a:srgbClr val="D1D1D1"/>
              </a:solidFill>
              <a:prstDash val="dash"/>
            </a:ln>
          </c:spPr>
        </c:majorGridlines>
        <c:numFmt formatCode="General" sourceLinked="1"/>
        <c:majorTickMark val="in"/>
        <c:minorTickMark val="none"/>
        <c:tickLblPos val="low"/>
        <c:spPr>
          <a:noFill/>
          <a:ln w="12700">
            <a:noFill/>
            <a:prstDash val="dash"/>
          </a:ln>
        </c:spPr>
        <c:txPr>
          <a:bodyPr rot="0" vert="horz"/>
          <a:lstStyle/>
          <a:p>
            <a:pPr>
              <a:defRPr>
                <a:latin typeface="Arial" panose="020B0604020202020204" pitchFamily="34" charset="0"/>
                <a:cs typeface="Arial" panose="020B0604020202020204" pitchFamily="34" charset="0"/>
              </a:defRPr>
            </a:pPr>
            <a:endParaRPr lang="lt-LT"/>
          </a:p>
        </c:txPr>
        <c:crossAx val="525394824"/>
        <c:crossesAt val="0"/>
        <c:auto val="1"/>
        <c:lblAlgn val="ctr"/>
        <c:lblOffset val="100"/>
        <c:tickLblSkip val="1"/>
        <c:tickMarkSkip val="1"/>
        <c:noMultiLvlLbl val="0"/>
      </c:catAx>
      <c:valAx>
        <c:axId val="525394824"/>
        <c:scaling>
          <c:orientation val="minMax"/>
          <c:min val="-300"/>
        </c:scaling>
        <c:delete val="0"/>
        <c:axPos val="l"/>
        <c:majorGridlines>
          <c:spPr>
            <a:ln w="12700">
              <a:solidFill>
                <a:srgbClr val="D1D1D1"/>
              </a:solidFill>
              <a:prstDash val="dash"/>
            </a:ln>
          </c:spPr>
        </c:majorGridlines>
        <c:numFmt formatCode="0;\–0" sourceLinked="0"/>
        <c:majorTickMark val="out"/>
        <c:minorTickMark val="none"/>
        <c:tickLblPos val="nextTo"/>
        <c:spPr>
          <a:ln w="25400">
            <a:noFill/>
            <a:prstDash val="solid"/>
          </a:ln>
        </c:spPr>
        <c:txPr>
          <a:bodyPr rot="0" vert="horz"/>
          <a:lstStyle/>
          <a:p>
            <a:pPr>
              <a:defRPr>
                <a:latin typeface="Arial" panose="020B0604020202020204" pitchFamily="34" charset="0"/>
                <a:cs typeface="Arial" panose="020B0604020202020204" pitchFamily="34" charset="0"/>
              </a:defRPr>
            </a:pPr>
            <a:endParaRPr lang="lt-LT"/>
          </a:p>
        </c:txPr>
        <c:crossAx val="525394432"/>
        <c:crosses val="autoZero"/>
        <c:crossBetween val="between"/>
      </c:valAx>
      <c:spPr>
        <a:noFill/>
        <a:ln w="12700">
          <a:noFill/>
        </a:ln>
      </c:spPr>
    </c:plotArea>
    <c:legend>
      <c:legendPos val="b"/>
      <c:layout>
        <c:manualLayout>
          <c:xMode val="edge"/>
          <c:yMode val="edge"/>
          <c:x val="0"/>
          <c:y val="0.76160958567853665"/>
          <c:w val="1"/>
          <c:h val="0.23588399901282531"/>
        </c:manualLayout>
      </c:layout>
      <c:overlay val="0"/>
      <c:txPr>
        <a:bodyPr/>
        <a:lstStyle/>
        <a:p>
          <a:pPr>
            <a:defRPr sz="800">
              <a:latin typeface="+mn-lt"/>
            </a:defRPr>
          </a:pPr>
          <a:endParaRPr lang="lt-LT"/>
        </a:p>
      </c:txPr>
    </c:legend>
    <c:plotVisOnly val="1"/>
    <c:dispBlanksAs val="zero"/>
    <c:showDLblsOverMax val="0"/>
  </c:chart>
  <c:spPr>
    <a:noFill/>
    <a:ln w="9525">
      <a:noFill/>
    </a:ln>
  </c:spPr>
  <c:txPr>
    <a:bodyPr/>
    <a:lstStyle/>
    <a:p>
      <a:pPr>
        <a:defRPr sz="1000" b="0" i="0" u="none" strike="noStrike" baseline="0">
          <a:solidFill>
            <a:srgbClr val="000000"/>
          </a:solidFill>
          <a:latin typeface="Fira Sans Book" panose="020B0503050000020004" pitchFamily="34" charset="0"/>
          <a:ea typeface="Segoe UI"/>
          <a:cs typeface="Arial" panose="020B0604020202020204" pitchFamily="34" charset="0"/>
        </a:defRPr>
      </a:pPr>
      <a:endParaRPr lang="lt-LT"/>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509074074074074E-2"/>
          <c:y val="9.2536174166998539E-2"/>
          <c:w val="0.88542245370370365"/>
          <c:h val="0.63206159564582509"/>
        </c:manualLayout>
      </c:layout>
      <c:barChart>
        <c:barDir val="col"/>
        <c:grouping val="stacked"/>
        <c:varyColors val="0"/>
        <c:ser>
          <c:idx val="3"/>
          <c:order val="0"/>
          <c:tx>
            <c:strRef>
              <c:f>'5 pav.'!$D$7</c:f>
              <c:strCache>
                <c:ptCount val="1"/>
                <c:pt idx="0">
                  <c:v>Socialinės išmokos (pašalpos)</c:v>
                </c:pt>
              </c:strCache>
            </c:strRef>
          </c:tx>
          <c:spPr>
            <a:solidFill>
              <a:srgbClr val="00244D"/>
            </a:solidFill>
            <a:ln>
              <a:noFill/>
            </a:ln>
          </c:spPr>
          <c:invertIfNegative val="0"/>
          <c:cat>
            <c:numRef>
              <c:f>'5 pav.'!$E$3:$I$3</c:f>
              <c:numCache>
                <c:formatCode>General</c:formatCode>
                <c:ptCount val="5"/>
                <c:pt idx="0">
                  <c:v>2015</c:v>
                </c:pt>
                <c:pt idx="1">
                  <c:v>2016</c:v>
                </c:pt>
                <c:pt idx="2">
                  <c:v>2017</c:v>
                </c:pt>
                <c:pt idx="3">
                  <c:v>2018</c:v>
                </c:pt>
                <c:pt idx="4">
                  <c:v>2019</c:v>
                </c:pt>
              </c:numCache>
            </c:numRef>
          </c:cat>
          <c:val>
            <c:numRef>
              <c:f>'5 pav.'!$E$7:$I$7</c:f>
              <c:numCache>
                <c:formatCode>0.0;\–0.0</c:formatCode>
                <c:ptCount val="5"/>
                <c:pt idx="0">
                  <c:v>-71.333753690000009</c:v>
                </c:pt>
                <c:pt idx="1">
                  <c:v>-46.678199999999983</c:v>
                </c:pt>
                <c:pt idx="2">
                  <c:v>-27.951499999999999</c:v>
                </c:pt>
                <c:pt idx="3">
                  <c:v>-16.353200000000012</c:v>
                </c:pt>
                <c:pt idx="4" formatCode="0.0">
                  <c:v>-6.115399999999994</c:v>
                </c:pt>
              </c:numCache>
            </c:numRef>
          </c:val>
          <c:extLst>
            <c:ext xmlns:c16="http://schemas.microsoft.com/office/drawing/2014/chart" uri="{C3380CC4-5D6E-409C-BE32-E72D297353CC}">
              <c16:uniqueId val="{00000000-BE51-42B1-B8B0-F1C953D4B608}"/>
            </c:ext>
          </c:extLst>
        </c:ser>
        <c:ser>
          <c:idx val="5"/>
          <c:order val="1"/>
          <c:tx>
            <c:strRef>
              <c:f>'5 pav.'!$D$5</c:f>
              <c:strCache>
                <c:ptCount val="1"/>
                <c:pt idx="0">
                  <c:v>Darbo užmokestis ir socialinis draudimas</c:v>
                </c:pt>
              </c:strCache>
            </c:strRef>
          </c:tx>
          <c:spPr>
            <a:solidFill>
              <a:srgbClr val="8D8473"/>
            </a:solidFill>
            <a:ln>
              <a:noFill/>
            </a:ln>
          </c:spPr>
          <c:invertIfNegative val="0"/>
          <c:cat>
            <c:numRef>
              <c:f>'5 pav.'!$E$3:$I$3</c:f>
              <c:numCache>
                <c:formatCode>General</c:formatCode>
                <c:ptCount val="5"/>
                <c:pt idx="0">
                  <c:v>2015</c:v>
                </c:pt>
                <c:pt idx="1">
                  <c:v>2016</c:v>
                </c:pt>
                <c:pt idx="2">
                  <c:v>2017</c:v>
                </c:pt>
                <c:pt idx="3">
                  <c:v>2018</c:v>
                </c:pt>
                <c:pt idx="4">
                  <c:v>2019</c:v>
                </c:pt>
              </c:numCache>
            </c:numRef>
          </c:cat>
          <c:val>
            <c:numRef>
              <c:f>'5 pav.'!$E$5:$I$5</c:f>
              <c:numCache>
                <c:formatCode>0.0;\–0.0</c:formatCode>
                <c:ptCount val="5"/>
                <c:pt idx="0">
                  <c:v>18.000671800000127</c:v>
                </c:pt>
                <c:pt idx="1">
                  <c:v>30.729899999999908</c:v>
                </c:pt>
                <c:pt idx="2">
                  <c:v>28.989000000000001</c:v>
                </c:pt>
                <c:pt idx="3">
                  <c:v>26.812299999999812</c:v>
                </c:pt>
                <c:pt idx="4" formatCode="0.0">
                  <c:v>32.978300000000047</c:v>
                </c:pt>
              </c:numCache>
            </c:numRef>
          </c:val>
          <c:extLst>
            <c:ext xmlns:c16="http://schemas.microsoft.com/office/drawing/2014/chart" uri="{C3380CC4-5D6E-409C-BE32-E72D297353CC}">
              <c16:uniqueId val="{00000001-BE51-42B1-B8B0-F1C953D4B608}"/>
            </c:ext>
          </c:extLst>
        </c:ser>
        <c:ser>
          <c:idx val="6"/>
          <c:order val="2"/>
          <c:tx>
            <c:strRef>
              <c:f>'5 pav.'!$D$6</c:f>
              <c:strCache>
                <c:ptCount val="1"/>
                <c:pt idx="0">
                  <c:v>Prekių ir paslaugų naudojimo išlaidos</c:v>
                </c:pt>
              </c:strCache>
            </c:strRef>
          </c:tx>
          <c:spPr>
            <a:solidFill>
              <a:srgbClr val="47ABD9"/>
            </a:solidFill>
            <a:ln>
              <a:noFill/>
              <a:round/>
            </a:ln>
          </c:spPr>
          <c:invertIfNegative val="0"/>
          <c:dPt>
            <c:idx val="0"/>
            <c:invertIfNegative val="0"/>
            <c:bubble3D val="0"/>
            <c:spPr>
              <a:solidFill>
                <a:srgbClr val="47ABD9"/>
              </a:solidFill>
              <a:ln>
                <a:noFill/>
              </a:ln>
            </c:spPr>
            <c:extLst>
              <c:ext xmlns:c16="http://schemas.microsoft.com/office/drawing/2014/chart" uri="{C3380CC4-5D6E-409C-BE32-E72D297353CC}">
                <c16:uniqueId val="{00000003-BE51-42B1-B8B0-F1C953D4B608}"/>
              </c:ext>
            </c:extLst>
          </c:dPt>
          <c:cat>
            <c:numRef>
              <c:f>'5 pav.'!$E$3:$I$3</c:f>
              <c:numCache>
                <c:formatCode>General</c:formatCode>
                <c:ptCount val="5"/>
                <c:pt idx="0">
                  <c:v>2015</c:v>
                </c:pt>
                <c:pt idx="1">
                  <c:v>2016</c:v>
                </c:pt>
                <c:pt idx="2">
                  <c:v>2017</c:v>
                </c:pt>
                <c:pt idx="3">
                  <c:v>2018</c:v>
                </c:pt>
                <c:pt idx="4">
                  <c:v>2019</c:v>
                </c:pt>
              </c:numCache>
            </c:numRef>
          </c:cat>
          <c:val>
            <c:numRef>
              <c:f>'5 pav.'!$E$6:$I$6</c:f>
              <c:numCache>
                <c:formatCode>0.0;\–0.0</c:formatCode>
                <c:ptCount val="5"/>
                <c:pt idx="0">
                  <c:v>27.677423829999984</c:v>
                </c:pt>
                <c:pt idx="1">
                  <c:v>24.771099999999976</c:v>
                </c:pt>
                <c:pt idx="2">
                  <c:v>51.965099999999978</c:v>
                </c:pt>
                <c:pt idx="3">
                  <c:v>33.813299999999927</c:v>
                </c:pt>
                <c:pt idx="4" formatCode="0.0">
                  <c:v>39.465299999999928</c:v>
                </c:pt>
              </c:numCache>
            </c:numRef>
          </c:val>
          <c:extLst>
            <c:ext xmlns:c16="http://schemas.microsoft.com/office/drawing/2014/chart" uri="{C3380CC4-5D6E-409C-BE32-E72D297353CC}">
              <c16:uniqueId val="{00000004-BE51-42B1-B8B0-F1C953D4B608}"/>
            </c:ext>
          </c:extLst>
        </c:ser>
        <c:ser>
          <c:idx val="7"/>
          <c:order val="3"/>
          <c:tx>
            <c:strRef>
              <c:f>'5 pav.'!$D$8</c:f>
              <c:strCache>
                <c:ptCount val="1"/>
                <c:pt idx="0">
                  <c:v>Materialiojo ir nematerialiojo turto įsigijimo išlaidos</c:v>
                </c:pt>
              </c:strCache>
            </c:strRef>
          </c:tx>
          <c:spPr>
            <a:solidFill>
              <a:srgbClr val="D1D1D1"/>
            </a:solidFill>
          </c:spPr>
          <c:invertIfNegative val="0"/>
          <c:dPt>
            <c:idx val="1"/>
            <c:invertIfNegative val="0"/>
            <c:bubble3D val="0"/>
            <c:spPr>
              <a:solidFill>
                <a:srgbClr val="D1D1D1"/>
              </a:solidFill>
              <a:ln>
                <a:solidFill>
                  <a:srgbClr val="D1D1D1">
                    <a:alpha val="98000"/>
                  </a:srgbClr>
                </a:solidFill>
              </a:ln>
            </c:spPr>
            <c:extLst>
              <c:ext xmlns:c16="http://schemas.microsoft.com/office/drawing/2014/chart" uri="{C3380CC4-5D6E-409C-BE32-E72D297353CC}">
                <c16:uniqueId val="{00000002-C78A-4B16-B947-696A91B3B7B5}"/>
              </c:ext>
            </c:extLst>
          </c:dPt>
          <c:cat>
            <c:numRef>
              <c:f>'5 pav.'!$E$3:$I$3</c:f>
              <c:numCache>
                <c:formatCode>General</c:formatCode>
                <c:ptCount val="5"/>
                <c:pt idx="0">
                  <c:v>2015</c:v>
                </c:pt>
                <c:pt idx="1">
                  <c:v>2016</c:v>
                </c:pt>
                <c:pt idx="2">
                  <c:v>2017</c:v>
                </c:pt>
                <c:pt idx="3">
                  <c:v>2018</c:v>
                </c:pt>
                <c:pt idx="4">
                  <c:v>2019</c:v>
                </c:pt>
              </c:numCache>
            </c:numRef>
          </c:cat>
          <c:val>
            <c:numRef>
              <c:f>'5 pav.'!$E$8:$I$8</c:f>
              <c:numCache>
                <c:formatCode>0.0;\–0.0</c:formatCode>
                <c:ptCount val="5"/>
                <c:pt idx="0">
                  <c:v>78.024958119999994</c:v>
                </c:pt>
                <c:pt idx="1">
                  <c:v>140.26679999999999</c:v>
                </c:pt>
                <c:pt idx="2">
                  <c:v>85.189200000000014</c:v>
                </c:pt>
                <c:pt idx="3">
                  <c:v>12.697699999999953</c:v>
                </c:pt>
                <c:pt idx="4" formatCode="0.0">
                  <c:v>60.59600000000006</c:v>
                </c:pt>
              </c:numCache>
            </c:numRef>
          </c:val>
          <c:extLst>
            <c:ext xmlns:c16="http://schemas.microsoft.com/office/drawing/2014/chart" uri="{C3380CC4-5D6E-409C-BE32-E72D297353CC}">
              <c16:uniqueId val="{00000005-BE51-42B1-B8B0-F1C953D4B608}"/>
            </c:ext>
          </c:extLst>
        </c:ser>
        <c:dLbls>
          <c:showLegendKey val="0"/>
          <c:showVal val="0"/>
          <c:showCatName val="0"/>
          <c:showSerName val="0"/>
          <c:showPercent val="0"/>
          <c:showBubbleSize val="0"/>
        </c:dLbls>
        <c:gapWidth val="150"/>
        <c:overlap val="100"/>
        <c:axId val="525395608"/>
        <c:axId val="525393648"/>
      </c:barChart>
      <c:lineChart>
        <c:grouping val="standard"/>
        <c:varyColors val="0"/>
        <c:ser>
          <c:idx val="8"/>
          <c:order val="4"/>
          <c:tx>
            <c:strRef>
              <c:f>'5 pav.'!$D$4</c:f>
              <c:strCache>
                <c:ptCount val="1"/>
                <c:pt idx="0">
                  <c:v>Savivaldybių biudžetų išlaidų plano vykdymo paklaida</c:v>
                </c:pt>
              </c:strCache>
            </c:strRef>
          </c:tx>
          <c:spPr>
            <a:ln w="28575">
              <a:solidFill>
                <a:srgbClr val="D41A1F"/>
              </a:solidFill>
            </a:ln>
          </c:spPr>
          <c:marker>
            <c:symbol val="none"/>
          </c:marker>
          <c:cat>
            <c:multiLvlStrRef>
              <c:f>[3]Metiniai_agreguoti!$S$2:$W$2</c:f>
            </c:multiLvlStrRef>
          </c:cat>
          <c:val>
            <c:numRef>
              <c:f>'5 pav.'!$E$4:$I$4</c:f>
              <c:numCache>
                <c:formatCode>0.0;\–0.0</c:formatCode>
                <c:ptCount val="5"/>
                <c:pt idx="0">
                  <c:v>40.186204299999865</c:v>
                </c:pt>
                <c:pt idx="1">
                  <c:v>153.17200000000045</c:v>
                </c:pt>
                <c:pt idx="2">
                  <c:v>137.90569999999971</c:v>
                </c:pt>
                <c:pt idx="3">
                  <c:v>52.110899999999909</c:v>
                </c:pt>
                <c:pt idx="4" formatCode="0.0">
                  <c:v>136.4</c:v>
                </c:pt>
              </c:numCache>
            </c:numRef>
          </c:val>
          <c:smooth val="0"/>
          <c:extLst>
            <c:ext xmlns:c16="http://schemas.microsoft.com/office/drawing/2014/chart" uri="{C3380CC4-5D6E-409C-BE32-E72D297353CC}">
              <c16:uniqueId val="{00000006-BE51-42B1-B8B0-F1C953D4B608}"/>
            </c:ext>
          </c:extLst>
        </c:ser>
        <c:dLbls>
          <c:showLegendKey val="0"/>
          <c:showVal val="0"/>
          <c:showCatName val="0"/>
          <c:showSerName val="0"/>
          <c:showPercent val="0"/>
          <c:showBubbleSize val="0"/>
        </c:dLbls>
        <c:marker val="1"/>
        <c:smooth val="0"/>
        <c:axId val="525395608"/>
        <c:axId val="525393648"/>
      </c:lineChart>
      <c:catAx>
        <c:axId val="525395608"/>
        <c:scaling>
          <c:orientation val="minMax"/>
        </c:scaling>
        <c:delete val="0"/>
        <c:axPos val="b"/>
        <c:majorGridlines>
          <c:spPr>
            <a:ln w="12700">
              <a:solidFill>
                <a:srgbClr val="D1D1D1"/>
              </a:solidFill>
              <a:prstDash val="dash"/>
            </a:ln>
          </c:spPr>
        </c:majorGridlines>
        <c:numFmt formatCode="General" sourceLinked="1"/>
        <c:majorTickMark val="in"/>
        <c:minorTickMark val="none"/>
        <c:tickLblPos val="low"/>
        <c:spPr>
          <a:ln w="12700">
            <a:noFill/>
            <a:prstDash val="solid"/>
          </a:ln>
        </c:spPr>
        <c:txPr>
          <a:bodyPr rot="0" vert="horz"/>
          <a:lstStyle/>
          <a:p>
            <a:pPr>
              <a:defRPr>
                <a:latin typeface="Arial" panose="020B0604020202020204" pitchFamily="34" charset="0"/>
                <a:cs typeface="Arial" panose="020B0604020202020204" pitchFamily="34" charset="0"/>
              </a:defRPr>
            </a:pPr>
            <a:endParaRPr lang="lt-LT"/>
          </a:p>
        </c:txPr>
        <c:crossAx val="525393648"/>
        <c:crossesAt val="0"/>
        <c:auto val="1"/>
        <c:lblAlgn val="ctr"/>
        <c:lblOffset val="100"/>
        <c:noMultiLvlLbl val="0"/>
      </c:catAx>
      <c:valAx>
        <c:axId val="525393648"/>
        <c:scaling>
          <c:orientation val="minMax"/>
          <c:max val="200"/>
        </c:scaling>
        <c:delete val="0"/>
        <c:axPos val="l"/>
        <c:majorGridlines>
          <c:spPr>
            <a:ln w="12700">
              <a:solidFill>
                <a:srgbClr val="D1D1D1"/>
              </a:solidFill>
              <a:prstDash val="dash"/>
            </a:ln>
          </c:spPr>
        </c:majorGridlines>
        <c:numFmt formatCode="0;\–0" sourceLinked="0"/>
        <c:majorTickMark val="out"/>
        <c:minorTickMark val="none"/>
        <c:tickLblPos val="nextTo"/>
        <c:spPr>
          <a:ln w="25400">
            <a:noFill/>
            <a:prstDash val="solid"/>
          </a:ln>
        </c:spPr>
        <c:txPr>
          <a:bodyPr rot="0" vert="horz"/>
          <a:lstStyle/>
          <a:p>
            <a:pPr>
              <a:defRPr>
                <a:latin typeface="Arial" panose="020B0604020202020204" pitchFamily="34" charset="0"/>
                <a:cs typeface="Arial" panose="020B0604020202020204" pitchFamily="34" charset="0"/>
              </a:defRPr>
            </a:pPr>
            <a:endParaRPr lang="lt-LT"/>
          </a:p>
        </c:txPr>
        <c:crossAx val="525395608"/>
        <c:crosses val="autoZero"/>
        <c:crossBetween val="between"/>
      </c:valAx>
      <c:spPr>
        <a:noFill/>
        <a:ln w="12700">
          <a:noFill/>
        </a:ln>
      </c:spPr>
    </c:plotArea>
    <c:legend>
      <c:legendPos val="b"/>
      <c:layout>
        <c:manualLayout>
          <c:xMode val="edge"/>
          <c:yMode val="edge"/>
          <c:x val="3.5671296296296298E-2"/>
          <c:y val="0.79572613832470451"/>
          <c:w val="0.91183333333333338"/>
          <c:h val="0.2042738616752954"/>
        </c:manualLayout>
      </c:layout>
      <c:overlay val="0"/>
      <c:txPr>
        <a:bodyPr/>
        <a:lstStyle/>
        <a:p>
          <a:pPr>
            <a:defRPr sz="800"/>
          </a:pPr>
          <a:endParaRPr lang="lt-LT"/>
        </a:p>
      </c:txPr>
    </c:legend>
    <c:plotVisOnly val="1"/>
    <c:dispBlanksAs val="zero"/>
    <c:showDLblsOverMax val="0"/>
  </c:chart>
  <c:spPr>
    <a:noFill/>
    <a:ln w="9525">
      <a:noFill/>
    </a:ln>
  </c:spPr>
  <c:txPr>
    <a:bodyPr/>
    <a:lstStyle/>
    <a:p>
      <a:pPr>
        <a:defRPr sz="1000" b="0" i="0" u="none" strike="noStrike" baseline="0">
          <a:solidFill>
            <a:srgbClr val="000000"/>
          </a:solidFill>
          <a:latin typeface="+mj-lt"/>
          <a:ea typeface="Segoe UI"/>
          <a:cs typeface="Arial" panose="020B0604020202020204" pitchFamily="34" charset="0"/>
        </a:defRPr>
      </a:pPr>
      <a:endParaRPr lang="lt-LT"/>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511811023622046E-2"/>
          <c:y val="0.13425925925925927"/>
          <c:w val="0.8220043744531933"/>
          <c:h val="0.70458333333333334"/>
        </c:manualLayout>
      </c:layout>
      <c:barChart>
        <c:barDir val="col"/>
        <c:grouping val="clustered"/>
        <c:varyColors val="0"/>
        <c:ser>
          <c:idx val="0"/>
          <c:order val="0"/>
          <c:tx>
            <c:strRef>
              <c:f>'6 pav.'!$E$3</c:f>
              <c:strCache>
                <c:ptCount val="1"/>
                <c:pt idx="0">
                  <c:v>Paklaida, mln. EUR</c:v>
                </c:pt>
              </c:strCache>
            </c:strRef>
          </c:tx>
          <c:spPr>
            <a:solidFill>
              <a:srgbClr val="47ABD9"/>
            </a:solidFill>
            <a:ln>
              <a:noFill/>
            </a:ln>
            <a:effectLst/>
          </c:spPr>
          <c:invertIfNegative val="0"/>
          <c:cat>
            <c:numRef>
              <c:f>'6 pav.'!$D$4:$D$9</c:f>
              <c:numCache>
                <c:formatCode>General</c:formatCode>
                <c:ptCount val="6"/>
                <c:pt idx="0">
                  <c:v>2014</c:v>
                </c:pt>
                <c:pt idx="1">
                  <c:v>2015</c:v>
                </c:pt>
                <c:pt idx="2">
                  <c:v>2016</c:v>
                </c:pt>
                <c:pt idx="3">
                  <c:v>2017</c:v>
                </c:pt>
                <c:pt idx="4">
                  <c:v>2018</c:v>
                </c:pt>
                <c:pt idx="5">
                  <c:v>2019</c:v>
                </c:pt>
              </c:numCache>
            </c:numRef>
          </c:cat>
          <c:val>
            <c:numRef>
              <c:f>'6 pav.'!$E$4:$E$9</c:f>
              <c:numCache>
                <c:formatCode>0.0;\ \–0.0</c:formatCode>
                <c:ptCount val="6"/>
                <c:pt idx="0">
                  <c:v>18.450114200000002</c:v>
                </c:pt>
                <c:pt idx="1">
                  <c:v>-11.464</c:v>
                </c:pt>
                <c:pt idx="2">
                  <c:v>28.306000000000001</c:v>
                </c:pt>
                <c:pt idx="3">
                  <c:v>-25.640999999999998</c:v>
                </c:pt>
                <c:pt idx="4">
                  <c:v>-46.738399999999999</c:v>
                </c:pt>
                <c:pt idx="5">
                  <c:v>-69.088999999999999</c:v>
                </c:pt>
              </c:numCache>
            </c:numRef>
          </c:val>
          <c:extLst>
            <c:ext xmlns:c16="http://schemas.microsoft.com/office/drawing/2014/chart" uri="{C3380CC4-5D6E-409C-BE32-E72D297353CC}">
              <c16:uniqueId val="{00000000-C1BD-4C36-808E-7F19F8497075}"/>
            </c:ext>
          </c:extLst>
        </c:ser>
        <c:dLbls>
          <c:showLegendKey val="0"/>
          <c:showVal val="0"/>
          <c:showCatName val="0"/>
          <c:showSerName val="0"/>
          <c:showPercent val="0"/>
          <c:showBubbleSize val="0"/>
        </c:dLbls>
        <c:gapWidth val="150"/>
        <c:axId val="582560920"/>
        <c:axId val="582558176"/>
      </c:barChart>
      <c:lineChart>
        <c:grouping val="standard"/>
        <c:varyColors val="0"/>
        <c:ser>
          <c:idx val="1"/>
          <c:order val="1"/>
          <c:tx>
            <c:strRef>
              <c:f>'6 pav.'!$F$3</c:f>
              <c:strCache>
                <c:ptCount val="1"/>
                <c:pt idx="0">
                  <c:v>Paklaida, proc. </c:v>
                </c:pt>
              </c:strCache>
            </c:strRef>
          </c:tx>
          <c:spPr>
            <a:ln w="28575" cap="rnd">
              <a:solidFill>
                <a:srgbClr val="D41A1F"/>
              </a:solidFill>
              <a:round/>
            </a:ln>
            <a:effectLst/>
          </c:spPr>
          <c:marker>
            <c:symbol val="none"/>
          </c:marker>
          <c:val>
            <c:numRef>
              <c:f>'6 pav.'!$F$4:$F$9</c:f>
              <c:numCache>
                <c:formatCode>0.0;\ \–0.0</c:formatCode>
                <c:ptCount val="6"/>
                <c:pt idx="0">
                  <c:v>14.227767667108804</c:v>
                </c:pt>
                <c:pt idx="1">
                  <c:v>-12.405449567692163</c:v>
                </c:pt>
                <c:pt idx="2">
                  <c:v>29.799239911989805</c:v>
                </c:pt>
                <c:pt idx="3">
                  <c:v>-23.983724628191936</c:v>
                </c:pt>
                <c:pt idx="4">
                  <c:v>-21.042811927369641</c:v>
                </c:pt>
                <c:pt idx="5">
                  <c:v>-33.493150020845654</c:v>
                </c:pt>
              </c:numCache>
            </c:numRef>
          </c:val>
          <c:smooth val="0"/>
          <c:extLst>
            <c:ext xmlns:c16="http://schemas.microsoft.com/office/drawing/2014/chart" uri="{C3380CC4-5D6E-409C-BE32-E72D297353CC}">
              <c16:uniqueId val="{00000001-C1BD-4C36-808E-7F19F8497075}"/>
            </c:ext>
          </c:extLst>
        </c:ser>
        <c:dLbls>
          <c:showLegendKey val="0"/>
          <c:showVal val="0"/>
          <c:showCatName val="0"/>
          <c:showSerName val="0"/>
          <c:showPercent val="0"/>
          <c:showBubbleSize val="0"/>
        </c:dLbls>
        <c:marker val="1"/>
        <c:smooth val="0"/>
        <c:axId val="582560528"/>
        <c:axId val="582559352"/>
      </c:lineChart>
      <c:catAx>
        <c:axId val="582560920"/>
        <c:scaling>
          <c:orientation val="minMax"/>
        </c:scaling>
        <c:delete val="0"/>
        <c:axPos val="b"/>
        <c:majorGridlines>
          <c:spPr>
            <a:ln w="12700" cap="flat" cmpd="sng" algn="ctr">
              <a:solidFill>
                <a:schemeClr val="tx1">
                  <a:lumMod val="15000"/>
                  <a:lumOff val="85000"/>
                </a:schemeClr>
              </a:solidFill>
              <a:prstDash val="dash"/>
              <a:round/>
            </a:ln>
            <a:effectLst/>
          </c:spPr>
        </c:majorGridlines>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82558176"/>
        <c:crosses val="autoZero"/>
        <c:auto val="1"/>
        <c:lblAlgn val="ctr"/>
        <c:lblOffset val="100"/>
        <c:noMultiLvlLbl val="0"/>
      </c:catAx>
      <c:valAx>
        <c:axId val="582558176"/>
        <c:scaling>
          <c:orientation val="minMax"/>
        </c:scaling>
        <c:delete val="0"/>
        <c:axPos val="l"/>
        <c:majorGridlines>
          <c:spPr>
            <a:ln w="12700"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mln. EUR</a:t>
                </a:r>
                <a:endParaRPr lang="lt-LT"/>
              </a:p>
            </c:rich>
          </c:tx>
          <c:layout>
            <c:manualLayout>
              <c:xMode val="edge"/>
              <c:yMode val="edge"/>
              <c:x val="8.3333333333333332E-3"/>
              <c:y val="2.0358705161854767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82560920"/>
        <c:crosses val="autoZero"/>
        <c:crossBetween val="between"/>
        <c:majorUnit val="20"/>
      </c:valAx>
      <c:valAx>
        <c:axId val="582559352"/>
        <c:scaling>
          <c:orientation val="minMax"/>
          <c:min val="-80"/>
        </c:scaling>
        <c:delete val="0"/>
        <c:axPos val="r"/>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proc.</a:t>
                </a:r>
                <a:endParaRPr lang="lt-LT"/>
              </a:p>
            </c:rich>
          </c:tx>
          <c:layout>
            <c:manualLayout>
              <c:xMode val="edge"/>
              <c:yMode val="edge"/>
              <c:x val="0.91174999999999995"/>
              <c:y val="2.4988334791484396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582560528"/>
        <c:crosses val="max"/>
        <c:crossBetween val="between"/>
        <c:majorUnit val="20"/>
      </c:valAx>
      <c:catAx>
        <c:axId val="582560528"/>
        <c:scaling>
          <c:orientation val="minMax"/>
        </c:scaling>
        <c:delete val="1"/>
        <c:axPos val="b"/>
        <c:majorTickMark val="out"/>
        <c:minorTickMark val="none"/>
        <c:tickLblPos val="nextTo"/>
        <c:crossAx val="582559352"/>
        <c:crosses val="autoZero"/>
        <c:auto val="1"/>
        <c:lblAlgn val="ctr"/>
        <c:lblOffset val="100"/>
        <c:noMultiLvlLbl val="0"/>
      </c:catAx>
      <c:spPr>
        <a:noFill/>
        <a:ln>
          <a:noFill/>
        </a:ln>
        <a:effectLst/>
      </c:spPr>
    </c:plotArea>
    <c:legend>
      <c:legendPos val="r"/>
      <c:layout>
        <c:manualLayout>
          <c:xMode val="edge"/>
          <c:yMode val="edge"/>
          <c:x val="6.0984490740740742E-2"/>
          <c:y val="0.92904374999999995"/>
          <c:w val="0.87790441819772536"/>
          <c:h val="7.0488888888888893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chart>
  <c:spPr>
    <a:no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5311157660617346E-2"/>
          <c:y val="0.11378524056732658"/>
          <c:w val="0.89635949074074062"/>
          <c:h val="0.67553715277777782"/>
        </c:manualLayout>
      </c:layout>
      <c:barChart>
        <c:barDir val="col"/>
        <c:grouping val="stacked"/>
        <c:varyColors val="0"/>
        <c:ser>
          <c:idx val="1"/>
          <c:order val="1"/>
          <c:tx>
            <c:strRef>
              <c:f>'7 pav.'!$F$3</c:f>
              <c:strCache>
                <c:ptCount val="1"/>
                <c:pt idx="0">
                  <c:v>Indėliai</c:v>
                </c:pt>
              </c:strCache>
            </c:strRef>
          </c:tx>
          <c:spPr>
            <a:solidFill>
              <a:srgbClr val="8D8473"/>
            </a:solidFill>
            <a:ln>
              <a:noFill/>
            </a:ln>
          </c:spPr>
          <c:invertIfNegative val="0"/>
          <c:cat>
            <c:numRef>
              <c:f>'7 pav.'!$D$4:$D$10</c:f>
              <c:numCache>
                <c:formatCode>General</c:formatCode>
                <c:ptCount val="7"/>
                <c:pt idx="0">
                  <c:v>2013</c:v>
                </c:pt>
                <c:pt idx="1">
                  <c:v>2014</c:v>
                </c:pt>
                <c:pt idx="2">
                  <c:v>2015</c:v>
                </c:pt>
                <c:pt idx="3">
                  <c:v>2016</c:v>
                </c:pt>
                <c:pt idx="4">
                  <c:v>2017</c:v>
                </c:pt>
                <c:pt idx="5">
                  <c:v>2018</c:v>
                </c:pt>
                <c:pt idx="6">
                  <c:v>2019</c:v>
                </c:pt>
              </c:numCache>
            </c:numRef>
          </c:cat>
          <c:val>
            <c:numRef>
              <c:f>'7 pav.'!$F$4:$F$10</c:f>
              <c:numCache>
                <c:formatCode>0.0;\ \–0.0</c:formatCode>
                <c:ptCount val="7"/>
                <c:pt idx="0">
                  <c:v>0.39354436458794334</c:v>
                </c:pt>
                <c:pt idx="1">
                  <c:v>0.43348058192960093</c:v>
                </c:pt>
                <c:pt idx="2">
                  <c:v>1.1332245272329982</c:v>
                </c:pt>
                <c:pt idx="3">
                  <c:v>-6.1206061666996381E-2</c:v>
                </c:pt>
                <c:pt idx="4">
                  <c:v>-0.85927849868062245</c:v>
                </c:pt>
                <c:pt idx="5">
                  <c:v>-0.88384181897657199</c:v>
                </c:pt>
                <c:pt idx="6">
                  <c:v>6.5266909024455505E-3</c:v>
                </c:pt>
              </c:numCache>
            </c:numRef>
          </c:val>
          <c:extLst>
            <c:ext xmlns:c16="http://schemas.microsoft.com/office/drawing/2014/chart" uri="{C3380CC4-5D6E-409C-BE32-E72D297353CC}">
              <c16:uniqueId val="{00000000-D853-4510-A076-798A7A0A74DA}"/>
            </c:ext>
          </c:extLst>
        </c:ser>
        <c:ser>
          <c:idx val="3"/>
          <c:order val="2"/>
          <c:tx>
            <c:strRef>
              <c:f>'7 pav.'!$G$3</c:f>
              <c:strCache>
                <c:ptCount val="1"/>
                <c:pt idx="0">
                  <c:v>Skolos vertybiniai popieriai</c:v>
                </c:pt>
              </c:strCache>
            </c:strRef>
          </c:tx>
          <c:spPr>
            <a:solidFill>
              <a:srgbClr val="47ABD9"/>
            </a:solidFill>
            <a:ln>
              <a:noFill/>
            </a:ln>
          </c:spPr>
          <c:invertIfNegative val="0"/>
          <c:cat>
            <c:numRef>
              <c:f>'7 pav.'!$D$4:$D$10</c:f>
              <c:numCache>
                <c:formatCode>General</c:formatCode>
                <c:ptCount val="7"/>
                <c:pt idx="0">
                  <c:v>2013</c:v>
                </c:pt>
                <c:pt idx="1">
                  <c:v>2014</c:v>
                </c:pt>
                <c:pt idx="2">
                  <c:v>2015</c:v>
                </c:pt>
                <c:pt idx="3">
                  <c:v>2016</c:v>
                </c:pt>
                <c:pt idx="4">
                  <c:v>2017</c:v>
                </c:pt>
                <c:pt idx="5">
                  <c:v>2018</c:v>
                </c:pt>
                <c:pt idx="6">
                  <c:v>2019</c:v>
                </c:pt>
              </c:numCache>
            </c:numRef>
          </c:cat>
          <c:val>
            <c:numRef>
              <c:f>'7 pav.'!$G$4:$G$10</c:f>
              <c:numCache>
                <c:formatCode>0.0;\ \–0.0</c:formatCode>
                <c:ptCount val="7"/>
                <c:pt idx="0">
                  <c:v>-0.4841651167401812</c:v>
                </c:pt>
                <c:pt idx="1">
                  <c:v>8.79454909606679</c:v>
                </c:pt>
                <c:pt idx="2">
                  <c:v>5.4232647225444399</c:v>
                </c:pt>
                <c:pt idx="3">
                  <c:v>-1.5877053897856364</c:v>
                </c:pt>
                <c:pt idx="4">
                  <c:v>10.375692381793362</c:v>
                </c:pt>
                <c:pt idx="5">
                  <c:v>-5.980124895029042</c:v>
                </c:pt>
                <c:pt idx="6">
                  <c:v>12.941318522096109</c:v>
                </c:pt>
              </c:numCache>
            </c:numRef>
          </c:val>
          <c:extLst>
            <c:ext xmlns:c16="http://schemas.microsoft.com/office/drawing/2014/chart" uri="{C3380CC4-5D6E-409C-BE32-E72D297353CC}">
              <c16:uniqueId val="{00000001-D853-4510-A076-798A7A0A74DA}"/>
            </c:ext>
          </c:extLst>
        </c:ser>
        <c:ser>
          <c:idx val="2"/>
          <c:order val="3"/>
          <c:tx>
            <c:strRef>
              <c:f>'7 pav.'!$H$3</c:f>
              <c:strCache>
                <c:ptCount val="1"/>
                <c:pt idx="0">
                  <c:v>Paskolos</c:v>
                </c:pt>
              </c:strCache>
            </c:strRef>
          </c:tx>
          <c:spPr>
            <a:solidFill>
              <a:srgbClr val="00244D"/>
            </a:solidFill>
            <a:ln>
              <a:noFill/>
            </a:ln>
          </c:spPr>
          <c:invertIfNegative val="0"/>
          <c:cat>
            <c:numRef>
              <c:f>'7 pav.'!$D$4:$D$10</c:f>
              <c:numCache>
                <c:formatCode>General</c:formatCode>
                <c:ptCount val="7"/>
                <c:pt idx="0">
                  <c:v>2013</c:v>
                </c:pt>
                <c:pt idx="1">
                  <c:v>2014</c:v>
                </c:pt>
                <c:pt idx="2">
                  <c:v>2015</c:v>
                </c:pt>
                <c:pt idx="3">
                  <c:v>2016</c:v>
                </c:pt>
                <c:pt idx="4">
                  <c:v>2017</c:v>
                </c:pt>
                <c:pt idx="5">
                  <c:v>2018</c:v>
                </c:pt>
                <c:pt idx="6">
                  <c:v>2019</c:v>
                </c:pt>
              </c:numCache>
            </c:numRef>
          </c:cat>
          <c:val>
            <c:numRef>
              <c:f>'7 pav.'!$H$4:$H$10</c:f>
              <c:numCache>
                <c:formatCode>0.0;\ \–0.0</c:formatCode>
                <c:ptCount val="7"/>
                <c:pt idx="0">
                  <c:v>2.25217448339763</c:v>
                </c:pt>
                <c:pt idx="1">
                  <c:v>0.19445375100178669</c:v>
                </c:pt>
                <c:pt idx="2">
                  <c:v>0.54634600339906492</c:v>
                </c:pt>
                <c:pt idx="3">
                  <c:v>-1.0845814878110507</c:v>
                </c:pt>
                <c:pt idx="4">
                  <c:v>-2.4365106288212099</c:v>
                </c:pt>
                <c:pt idx="5">
                  <c:v>-0.50343736415746021</c:v>
                </c:pt>
                <c:pt idx="6">
                  <c:v>1.4236670865504488</c:v>
                </c:pt>
              </c:numCache>
            </c:numRef>
          </c:val>
          <c:extLst>
            <c:ext xmlns:c16="http://schemas.microsoft.com/office/drawing/2014/chart" uri="{C3380CC4-5D6E-409C-BE32-E72D297353CC}">
              <c16:uniqueId val="{00000002-D853-4510-A076-798A7A0A74DA}"/>
            </c:ext>
          </c:extLst>
        </c:ser>
        <c:dLbls>
          <c:showLegendKey val="0"/>
          <c:showVal val="0"/>
          <c:showCatName val="0"/>
          <c:showSerName val="0"/>
          <c:showPercent val="0"/>
          <c:showBubbleSize val="0"/>
        </c:dLbls>
        <c:gapWidth val="150"/>
        <c:overlap val="100"/>
        <c:axId val="582557784"/>
        <c:axId val="582558568"/>
      </c:barChart>
      <c:lineChart>
        <c:grouping val="standard"/>
        <c:varyColors val="0"/>
        <c:ser>
          <c:idx val="0"/>
          <c:order val="0"/>
          <c:tx>
            <c:strRef>
              <c:f>'7 pav.'!$E$3</c:f>
              <c:strCache>
                <c:ptCount val="1"/>
                <c:pt idx="0">
                  <c:v>VS skola</c:v>
                </c:pt>
              </c:strCache>
            </c:strRef>
          </c:tx>
          <c:spPr>
            <a:ln>
              <a:solidFill>
                <a:srgbClr val="D41A1F"/>
              </a:solidFill>
            </a:ln>
          </c:spPr>
          <c:marker>
            <c:symbol val="none"/>
          </c:marker>
          <c:dPt>
            <c:idx val="0"/>
            <c:bubble3D val="0"/>
            <c:spPr>
              <a:ln>
                <a:solidFill>
                  <a:srgbClr val="D41A1F"/>
                </a:solidFill>
              </a:ln>
            </c:spPr>
            <c:extLst>
              <c:ext xmlns:c16="http://schemas.microsoft.com/office/drawing/2014/chart" uri="{C3380CC4-5D6E-409C-BE32-E72D297353CC}">
                <c16:uniqueId val="{00000004-D853-4510-A076-798A7A0A74DA}"/>
              </c:ext>
            </c:extLst>
          </c:dPt>
          <c:dPt>
            <c:idx val="1"/>
            <c:bubble3D val="0"/>
            <c:extLst>
              <c:ext xmlns:c16="http://schemas.microsoft.com/office/drawing/2014/chart" uri="{C3380CC4-5D6E-409C-BE32-E72D297353CC}">
                <c16:uniqueId val="{00000005-D853-4510-A076-798A7A0A74DA}"/>
              </c:ext>
            </c:extLst>
          </c:dPt>
          <c:dPt>
            <c:idx val="2"/>
            <c:bubble3D val="0"/>
            <c:extLst>
              <c:ext xmlns:c16="http://schemas.microsoft.com/office/drawing/2014/chart" uri="{C3380CC4-5D6E-409C-BE32-E72D297353CC}">
                <c16:uniqueId val="{00000006-D853-4510-A076-798A7A0A74DA}"/>
              </c:ext>
            </c:extLst>
          </c:dPt>
          <c:dPt>
            <c:idx val="17"/>
            <c:bubble3D val="0"/>
            <c:extLst>
              <c:ext xmlns:c16="http://schemas.microsoft.com/office/drawing/2014/chart" uri="{C3380CC4-5D6E-409C-BE32-E72D297353CC}">
                <c16:uniqueId val="{00000007-D853-4510-A076-798A7A0A74DA}"/>
              </c:ext>
            </c:extLst>
          </c:dPt>
          <c:dPt>
            <c:idx val="18"/>
            <c:bubble3D val="0"/>
            <c:extLst>
              <c:ext xmlns:c16="http://schemas.microsoft.com/office/drawing/2014/chart" uri="{C3380CC4-5D6E-409C-BE32-E72D297353CC}">
                <c16:uniqueId val="{00000008-D853-4510-A076-798A7A0A74DA}"/>
              </c:ext>
            </c:extLst>
          </c:dPt>
          <c:dPt>
            <c:idx val="22"/>
            <c:bubble3D val="0"/>
            <c:extLst>
              <c:ext xmlns:c16="http://schemas.microsoft.com/office/drawing/2014/chart" uri="{C3380CC4-5D6E-409C-BE32-E72D297353CC}">
                <c16:uniqueId val="{00000009-D853-4510-A076-798A7A0A74DA}"/>
              </c:ext>
            </c:extLst>
          </c:dPt>
          <c:dPt>
            <c:idx val="23"/>
            <c:bubble3D val="0"/>
            <c:extLst>
              <c:ext xmlns:c16="http://schemas.microsoft.com/office/drawing/2014/chart" uri="{C3380CC4-5D6E-409C-BE32-E72D297353CC}">
                <c16:uniqueId val="{0000000A-D853-4510-A076-798A7A0A74DA}"/>
              </c:ext>
            </c:extLst>
          </c:dPt>
          <c:dPt>
            <c:idx val="39"/>
            <c:bubble3D val="0"/>
            <c:extLst>
              <c:ext xmlns:c16="http://schemas.microsoft.com/office/drawing/2014/chart" uri="{C3380CC4-5D6E-409C-BE32-E72D297353CC}">
                <c16:uniqueId val="{0000000B-D853-4510-A076-798A7A0A74DA}"/>
              </c:ext>
            </c:extLst>
          </c:dPt>
          <c:dPt>
            <c:idx val="40"/>
            <c:bubble3D val="0"/>
            <c:extLst>
              <c:ext xmlns:c16="http://schemas.microsoft.com/office/drawing/2014/chart" uri="{C3380CC4-5D6E-409C-BE32-E72D297353CC}">
                <c16:uniqueId val="{0000000C-D853-4510-A076-798A7A0A74DA}"/>
              </c:ext>
            </c:extLst>
          </c:dPt>
          <c:cat>
            <c:numRef>
              <c:f>'7 pav.'!$D$4:$D$10</c:f>
              <c:numCache>
                <c:formatCode>General</c:formatCode>
                <c:ptCount val="7"/>
                <c:pt idx="0">
                  <c:v>2013</c:v>
                </c:pt>
                <c:pt idx="1">
                  <c:v>2014</c:v>
                </c:pt>
                <c:pt idx="2">
                  <c:v>2015</c:v>
                </c:pt>
                <c:pt idx="3">
                  <c:v>2016</c:v>
                </c:pt>
                <c:pt idx="4">
                  <c:v>2017</c:v>
                </c:pt>
                <c:pt idx="5">
                  <c:v>2018</c:v>
                </c:pt>
                <c:pt idx="6">
                  <c:v>2019</c:v>
                </c:pt>
              </c:numCache>
            </c:numRef>
          </c:cat>
          <c:val>
            <c:numRef>
              <c:f>'7 pav.'!$E$4:$E$10</c:f>
              <c:numCache>
                <c:formatCode>0.0;\ \–0.0</c:formatCode>
                <c:ptCount val="7"/>
                <c:pt idx="0">
                  <c:v>2.1615537312453941</c:v>
                </c:pt>
                <c:pt idx="1">
                  <c:v>9.4224834289981807</c:v>
                </c:pt>
                <c:pt idx="2">
                  <c:v>7.1028352531765107</c:v>
                </c:pt>
                <c:pt idx="3">
                  <c:v>-2.7334929392636909</c:v>
                </c:pt>
                <c:pt idx="4">
                  <c:v>7.0799032542915405</c:v>
                </c:pt>
                <c:pt idx="5">
                  <c:v>-7.3674040781630801</c:v>
                </c:pt>
                <c:pt idx="6">
                  <c:v>14.371512299549</c:v>
                </c:pt>
              </c:numCache>
            </c:numRef>
          </c:val>
          <c:smooth val="0"/>
          <c:extLst>
            <c:ext xmlns:c16="http://schemas.microsoft.com/office/drawing/2014/chart" uri="{C3380CC4-5D6E-409C-BE32-E72D297353CC}">
              <c16:uniqueId val="{0000000D-D853-4510-A076-798A7A0A74DA}"/>
            </c:ext>
          </c:extLst>
        </c:ser>
        <c:dLbls>
          <c:showLegendKey val="0"/>
          <c:showVal val="0"/>
          <c:showCatName val="0"/>
          <c:showSerName val="0"/>
          <c:showPercent val="0"/>
          <c:showBubbleSize val="0"/>
        </c:dLbls>
        <c:marker val="1"/>
        <c:smooth val="0"/>
        <c:axId val="582559744"/>
        <c:axId val="582558960"/>
      </c:lineChart>
      <c:catAx>
        <c:axId val="582557784"/>
        <c:scaling>
          <c:orientation val="minMax"/>
        </c:scaling>
        <c:delete val="0"/>
        <c:axPos val="b"/>
        <c:majorGridlines>
          <c:spPr>
            <a:ln w="12700">
              <a:solidFill>
                <a:srgbClr val="D1D1D1"/>
              </a:solidFill>
              <a:prstDash val="dash"/>
            </a:ln>
          </c:spPr>
        </c:majorGridlines>
        <c:numFmt formatCode="General" sourceLinked="1"/>
        <c:majorTickMark val="in"/>
        <c:minorTickMark val="none"/>
        <c:tickLblPos val="low"/>
        <c:spPr>
          <a:ln w="12700">
            <a:solidFill>
              <a:srgbClr val="D1D1D1"/>
            </a:solidFill>
            <a:prstDash val="solid"/>
          </a:ln>
        </c:spPr>
        <c:txPr>
          <a:bodyPr rot="0" vert="horz"/>
          <a:lstStyle/>
          <a:p>
            <a:pPr>
              <a:defRPr sz="1000" b="0" i="0" u="none" strike="noStrike" baseline="0">
                <a:solidFill>
                  <a:srgbClr val="000000"/>
                </a:solidFill>
                <a:latin typeface="Arial"/>
                <a:ea typeface="Arial"/>
                <a:cs typeface="Arial"/>
              </a:defRPr>
            </a:pPr>
            <a:endParaRPr lang="lt-LT"/>
          </a:p>
        </c:txPr>
        <c:crossAx val="582558568"/>
        <c:crossesAt val="0"/>
        <c:auto val="1"/>
        <c:lblAlgn val="ctr"/>
        <c:lblOffset val="100"/>
        <c:tickLblSkip val="1"/>
        <c:tickMarkSkip val="1"/>
        <c:noMultiLvlLbl val="0"/>
      </c:catAx>
      <c:valAx>
        <c:axId val="582558568"/>
        <c:scaling>
          <c:orientation val="minMax"/>
          <c:max val="20"/>
        </c:scaling>
        <c:delete val="0"/>
        <c:axPos val="l"/>
        <c:majorGridlines>
          <c:spPr>
            <a:ln w="12700">
              <a:solidFill>
                <a:srgbClr val="D1D1D1"/>
              </a:solidFill>
              <a:prstDash val="dash"/>
            </a:ln>
          </c:spPr>
        </c:majorGridlines>
        <c:numFmt formatCode="0.0;\–0.0" sourceLinked="0"/>
        <c:majorTickMark val="out"/>
        <c:minorTickMark val="none"/>
        <c:tickLblPos val="nextTo"/>
        <c:spPr>
          <a:ln w="25400">
            <a:noFill/>
            <a:prstDash val="solid"/>
          </a:ln>
        </c:spPr>
        <c:txPr>
          <a:bodyPr rot="0" vert="horz"/>
          <a:lstStyle/>
          <a:p>
            <a:pPr>
              <a:defRPr sz="1000" b="0" i="0" u="none" strike="noStrike" baseline="0">
                <a:solidFill>
                  <a:srgbClr val="000000"/>
                </a:solidFill>
                <a:latin typeface="Arial"/>
                <a:ea typeface="Arial"/>
                <a:cs typeface="Arial"/>
              </a:defRPr>
            </a:pPr>
            <a:endParaRPr lang="lt-LT"/>
          </a:p>
        </c:txPr>
        <c:crossAx val="582557784"/>
        <c:crosses val="autoZero"/>
        <c:crossBetween val="between"/>
        <c:majorUnit val="5"/>
      </c:valAx>
      <c:catAx>
        <c:axId val="582559744"/>
        <c:scaling>
          <c:orientation val="minMax"/>
        </c:scaling>
        <c:delete val="1"/>
        <c:axPos val="b"/>
        <c:numFmt formatCode="General" sourceLinked="1"/>
        <c:majorTickMark val="out"/>
        <c:minorTickMark val="none"/>
        <c:tickLblPos val="nextTo"/>
        <c:crossAx val="582558960"/>
        <c:crosses val="autoZero"/>
        <c:auto val="1"/>
        <c:lblAlgn val="ctr"/>
        <c:lblOffset val="100"/>
        <c:noMultiLvlLbl val="0"/>
      </c:catAx>
      <c:valAx>
        <c:axId val="582558960"/>
        <c:scaling>
          <c:orientation val="minMax"/>
          <c:max val="7.5"/>
          <c:min val="-5"/>
        </c:scaling>
        <c:delete val="1"/>
        <c:axPos val="r"/>
        <c:numFmt formatCode="0.0;\ \–0.0" sourceLinked="1"/>
        <c:majorTickMark val="out"/>
        <c:minorTickMark val="none"/>
        <c:tickLblPos val="nextTo"/>
        <c:crossAx val="582559744"/>
        <c:crosses val="max"/>
        <c:crossBetween val="between"/>
        <c:majorUnit val="2.5"/>
        <c:minorUnit val="1"/>
      </c:valAx>
      <c:spPr>
        <a:noFill/>
        <a:ln w="12700">
          <a:noFill/>
          <a:prstDash val="dash"/>
        </a:ln>
      </c:spPr>
    </c:plotArea>
    <c:legend>
      <c:legendPos val="b"/>
      <c:layout>
        <c:manualLayout>
          <c:xMode val="edge"/>
          <c:yMode val="edge"/>
          <c:x val="0"/>
          <c:y val="0.88146006944444444"/>
          <c:w val="1"/>
          <c:h val="0.11603368055555556"/>
        </c:manualLayout>
      </c:layout>
      <c:overlay val="0"/>
      <c:txPr>
        <a:bodyPr/>
        <a:lstStyle/>
        <a:p>
          <a:pPr>
            <a:defRPr sz="1000" b="0" i="0" u="none" strike="noStrike" baseline="0">
              <a:solidFill>
                <a:srgbClr val="000000"/>
              </a:solidFill>
              <a:latin typeface="Arial"/>
              <a:ea typeface="Arial"/>
              <a:cs typeface="Arial"/>
            </a:defRPr>
          </a:pPr>
          <a:endParaRPr lang="lt-LT"/>
        </a:p>
      </c:txPr>
    </c:legend>
    <c:plotVisOnly val="1"/>
    <c:dispBlanksAs val="zero"/>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lt-LT"/>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ifi.lt/" TargetMode="External"/></Relationships>
</file>

<file path=xl/drawings/_rels/drawing2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png"/><Relationship Id="rId1" Type="http://schemas.openxmlformats.org/officeDocument/2006/relationships/image" Target="../media/image4.png"/></Relationships>
</file>

<file path=xl/drawings/_rels/drawing32.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png"/><Relationship Id="rId1" Type="http://schemas.openxmlformats.org/officeDocument/2006/relationships/image" Target="../media/image8.png"/></Relationships>
</file>

<file path=xl/drawings/_rels/drawing33.x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0</xdr:col>
      <xdr:colOff>504824</xdr:colOff>
      <xdr:row>10</xdr:row>
      <xdr:rowOff>52386</xdr:rowOff>
    </xdr:from>
    <xdr:to>
      <xdr:col>7</xdr:col>
      <xdr:colOff>438150</xdr:colOff>
      <xdr:row>36</xdr:row>
      <xdr:rowOff>9525</xdr:rowOff>
    </xdr:to>
    <xdr:graphicFrame macro="">
      <xdr:nvGraphicFramePr>
        <xdr:cNvPr id="2" name="Diagrama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238124</xdr:colOff>
      <xdr:row>4</xdr:row>
      <xdr:rowOff>38099</xdr:rowOff>
    </xdr:from>
    <xdr:to>
      <xdr:col>1</xdr:col>
      <xdr:colOff>4558124</xdr:colOff>
      <xdr:row>20</xdr:row>
      <xdr:rowOff>3299</xdr:rowOff>
    </xdr:to>
    <xdr:graphicFrame macro="">
      <xdr:nvGraphicFramePr>
        <xdr:cNvPr id="3" name="Diagrama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0.43088</cdr:x>
      <cdr:y>0.04797</cdr:y>
    </cdr:from>
    <cdr:to>
      <cdr:x>0.53378</cdr:x>
      <cdr:y>0.1269</cdr:y>
    </cdr:to>
    <cdr:sp macro="" textlink="">
      <cdr:nvSpPr>
        <cdr:cNvPr id="3"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cdr:x>
      <cdr:y>0</cdr:y>
    </cdr:from>
    <cdr:to>
      <cdr:x>0.18962</cdr:x>
      <cdr:y>0.07276</cdr:y>
    </cdr:to>
    <cdr:sp macro="" textlink="">
      <cdr:nvSpPr>
        <cdr:cNvPr id="5" name="TextBox 4"/>
        <cdr:cNvSpPr txBox="1"/>
      </cdr:nvSpPr>
      <cdr:spPr>
        <a:xfrm xmlns:a="http://schemas.openxmlformats.org/drawingml/2006/main">
          <a:off x="0" y="0"/>
          <a:ext cx="819159" cy="21924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lt-LT" sz="1000">
              <a:effectLst/>
              <a:latin typeface="Arial" panose="020B0604020202020204" pitchFamily="34" charset="0"/>
              <a:ea typeface="+mn-ea"/>
              <a:cs typeface="Arial" panose="020B0604020202020204" pitchFamily="34" charset="0"/>
            </a:rPr>
            <a:t>mln. EUR</a:t>
          </a:r>
          <a:endParaRPr lang="en-GB" sz="100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0.43088</cdr:x>
      <cdr:y>0.04797</cdr:y>
    </cdr:from>
    <cdr:to>
      <cdr:x>0.53378</cdr:x>
      <cdr:y>0.1269</cdr:y>
    </cdr:to>
    <cdr:sp macro="" textlink="">
      <cdr:nvSpPr>
        <cdr:cNvPr id="2"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cdr:x>
      <cdr:y>0</cdr:y>
    </cdr:from>
    <cdr:to>
      <cdr:x>0.76662</cdr:x>
      <cdr:y>0.08763</cdr:y>
    </cdr:to>
    <cdr:sp macro="" textlink="">
      <cdr:nvSpPr>
        <cdr:cNvPr id="4" name="TextBox 4"/>
        <cdr:cNvSpPr txBox="1"/>
      </cdr:nvSpPr>
      <cdr:spPr>
        <a:xfrm xmlns:a="http://schemas.openxmlformats.org/drawingml/2006/main">
          <a:off x="0" y="0"/>
          <a:ext cx="3308210" cy="25975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GB" sz="1200">
            <a:effectLst/>
            <a:latin typeface="Arial" panose="020B0604020202020204" pitchFamily="34" charset="0"/>
            <a:cs typeface="Arial" panose="020B0604020202020204" pitchFamily="34" charset="0"/>
          </a:endParaRPr>
        </a:p>
        <a:p xmlns:a="http://schemas.openxmlformats.org/drawingml/2006/main">
          <a:endParaRPr lang="en-US" sz="1200">
            <a:latin typeface="Arial" panose="020B0604020202020204" pitchFamily="34" charset="0"/>
            <a:cs typeface="Arial" panose="020B060402020202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295275</xdr:colOff>
      <xdr:row>3</xdr:row>
      <xdr:rowOff>52386</xdr:rowOff>
    </xdr:from>
    <xdr:to>
      <xdr:col>1</xdr:col>
      <xdr:colOff>4615275</xdr:colOff>
      <xdr:row>19</xdr:row>
      <xdr:rowOff>36786</xdr:rowOff>
    </xdr:to>
    <xdr:graphicFrame macro="">
      <xdr:nvGraphicFramePr>
        <xdr:cNvPr id="2" name="Diagrama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276224</xdr:colOff>
      <xdr:row>2</xdr:row>
      <xdr:rowOff>400049</xdr:rowOff>
    </xdr:from>
    <xdr:to>
      <xdr:col>1</xdr:col>
      <xdr:colOff>4707824</xdr:colOff>
      <xdr:row>19</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0.43088</cdr:x>
      <cdr:y>0.04797</cdr:y>
    </cdr:from>
    <cdr:to>
      <cdr:x>0.53378</cdr:x>
      <cdr:y>0.1269</cdr:y>
    </cdr:to>
    <cdr:sp macro="" textlink="">
      <cdr:nvSpPr>
        <cdr:cNvPr id="3"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0.01075</cdr:x>
      <cdr:y>0</cdr:y>
    </cdr:from>
    <cdr:to>
      <cdr:x>0.77737</cdr:x>
      <cdr:y>0.08763</cdr:y>
    </cdr:to>
    <cdr:sp macro="" textlink="">
      <cdr:nvSpPr>
        <cdr:cNvPr id="5" name="TextBox 4"/>
        <cdr:cNvSpPr txBox="1"/>
      </cdr:nvSpPr>
      <cdr:spPr>
        <a:xfrm xmlns:a="http://schemas.openxmlformats.org/drawingml/2006/main">
          <a:off x="47625" y="0"/>
          <a:ext cx="3397353" cy="26459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000">
              <a:effectLst/>
              <a:latin typeface="Arial" panose="020B0604020202020204" pitchFamily="34" charset="0"/>
              <a:ea typeface="+mn-ea"/>
              <a:cs typeface="Arial" panose="020B0604020202020204" pitchFamily="34" charset="0"/>
            </a:rPr>
            <a:t>metiniai poky</a:t>
          </a:r>
          <a:r>
            <a:rPr lang="lt-LT" sz="1000">
              <a:effectLst/>
              <a:latin typeface="Arial" panose="020B0604020202020204" pitchFamily="34" charset="0"/>
              <a:ea typeface="+mn-ea"/>
              <a:cs typeface="Arial" panose="020B0604020202020204" pitchFamily="34" charset="0"/>
            </a:rPr>
            <a:t>čiai,</a:t>
          </a:r>
          <a:r>
            <a:rPr lang="lt-LT" sz="1000" baseline="0">
              <a:effectLst/>
              <a:latin typeface="Arial" panose="020B0604020202020204" pitchFamily="34" charset="0"/>
              <a:ea typeface="+mn-ea"/>
              <a:cs typeface="Arial" panose="020B0604020202020204" pitchFamily="34" charset="0"/>
            </a:rPr>
            <a:t> proc.; kaitos veiksniai, proc. p</a:t>
          </a:r>
          <a:r>
            <a:rPr lang="lt-LT" sz="1100" baseline="0">
              <a:effectLst/>
              <a:latin typeface="Arial" panose="020B0604020202020204" pitchFamily="34" charset="0"/>
              <a:ea typeface="+mn-ea"/>
              <a:cs typeface="Arial" panose="020B0604020202020204" pitchFamily="34" charset="0"/>
            </a:rPr>
            <a:t>.</a:t>
          </a:r>
          <a:endParaRPr lang="en-GB" sz="1200">
            <a:effectLst/>
            <a:latin typeface="Arial" panose="020B0604020202020204" pitchFamily="34" charset="0"/>
            <a:cs typeface="Arial" panose="020B0604020202020204" pitchFamily="34" charset="0"/>
          </a:endParaRPr>
        </a:p>
        <a:p xmlns:a="http://schemas.openxmlformats.org/drawingml/2006/main">
          <a:endParaRPr lang="en-US" sz="1200">
            <a:latin typeface="Arial" panose="020B0604020202020204" pitchFamily="34" charset="0"/>
            <a:cs typeface="Arial" panose="020B060402020202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1</xdr:col>
      <xdr:colOff>264584</xdr:colOff>
      <xdr:row>2</xdr:row>
      <xdr:rowOff>444500</xdr:rowOff>
    </xdr:from>
    <xdr:to>
      <xdr:col>1</xdr:col>
      <xdr:colOff>4584584</xdr:colOff>
      <xdr:row>20</xdr:row>
      <xdr:rowOff>19325</xdr:rowOff>
    </xdr:to>
    <xdr:graphicFrame macro="">
      <xdr:nvGraphicFramePr>
        <xdr:cNvPr id="3" name="Chart 1">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0.43088</cdr:x>
      <cdr:y>0.04797</cdr:y>
    </cdr:from>
    <cdr:to>
      <cdr:x>0.53378</cdr:x>
      <cdr:y>0.1269</cdr:y>
    </cdr:to>
    <cdr:sp macro="" textlink="">
      <cdr:nvSpPr>
        <cdr:cNvPr id="3"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cdr:x>
      <cdr:y>0</cdr:y>
    </cdr:from>
    <cdr:to>
      <cdr:x>0.17909</cdr:x>
      <cdr:y>0.08763</cdr:y>
    </cdr:to>
    <cdr:sp macro="" textlink="">
      <cdr:nvSpPr>
        <cdr:cNvPr id="5" name="TextBox 4"/>
        <cdr:cNvSpPr txBox="1"/>
      </cdr:nvSpPr>
      <cdr:spPr>
        <a:xfrm xmlns:a="http://schemas.openxmlformats.org/drawingml/2006/main">
          <a:off x="0" y="0"/>
          <a:ext cx="773658" cy="2523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lt-LT" sz="1000">
              <a:effectLst/>
              <a:latin typeface="Arial" panose="020B0604020202020204" pitchFamily="34" charset="0"/>
              <a:cs typeface="Arial" panose="020B0604020202020204" pitchFamily="34" charset="0"/>
            </a:rPr>
            <a:t>ml</a:t>
          </a:r>
          <a:r>
            <a:rPr lang="en-US" sz="1000">
              <a:effectLst/>
              <a:latin typeface="Arial" panose="020B0604020202020204" pitchFamily="34" charset="0"/>
              <a:cs typeface="Arial" panose="020B0604020202020204" pitchFamily="34" charset="0"/>
            </a:rPr>
            <a:t>rd</a:t>
          </a:r>
          <a:r>
            <a:rPr lang="lt-LT" sz="1000">
              <a:effectLst/>
              <a:latin typeface="Arial" panose="020B0604020202020204" pitchFamily="34" charset="0"/>
              <a:cs typeface="Arial" panose="020B0604020202020204" pitchFamily="34" charset="0"/>
            </a:rPr>
            <a:t>. E</a:t>
          </a:r>
          <a:r>
            <a:rPr lang="en-US" sz="1000">
              <a:effectLst/>
              <a:latin typeface="Arial" panose="020B0604020202020204" pitchFamily="34" charset="0"/>
              <a:cs typeface="Arial" panose="020B0604020202020204" pitchFamily="34" charset="0"/>
            </a:rPr>
            <a:t>UR</a:t>
          </a:r>
          <a:endParaRPr lang="en-GB" sz="1000">
            <a:effectLst/>
            <a:latin typeface="Arial" panose="020B0604020202020204" pitchFamily="34" charset="0"/>
            <a:cs typeface="Arial" panose="020B060402020202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19050</xdr:colOff>
      <xdr:row>3</xdr:row>
      <xdr:rowOff>38100</xdr:rowOff>
    </xdr:from>
    <xdr:to>
      <xdr:col>1</xdr:col>
      <xdr:colOff>4908551</xdr:colOff>
      <xdr:row>20</xdr:row>
      <xdr:rowOff>157691</xdr:rowOff>
    </xdr:to>
    <xdr:grpSp>
      <xdr:nvGrpSpPr>
        <xdr:cNvPr id="5" name="Grupė 4">
          <a:extLst>
            <a:ext uri="{FF2B5EF4-FFF2-40B4-BE49-F238E27FC236}">
              <a16:creationId xmlns:a16="http://schemas.microsoft.com/office/drawing/2014/main" id="{00000000-0008-0000-0D00-000005000000}"/>
            </a:ext>
          </a:extLst>
        </xdr:cNvPr>
        <xdr:cNvGrpSpPr/>
      </xdr:nvGrpSpPr>
      <xdr:grpSpPr>
        <a:xfrm>
          <a:off x="523875" y="733425"/>
          <a:ext cx="4889501" cy="3196166"/>
          <a:chOff x="825499" y="9990666"/>
          <a:chExt cx="4889501" cy="3196166"/>
        </a:xfrm>
      </xdr:grpSpPr>
      <xdr:graphicFrame macro="">
        <xdr:nvGraphicFramePr>
          <xdr:cNvPr id="6" name="Diagrama 5">
            <a:extLst>
              <a:ext uri="{FF2B5EF4-FFF2-40B4-BE49-F238E27FC236}">
                <a16:creationId xmlns:a16="http://schemas.microsoft.com/office/drawing/2014/main" id="{00000000-0008-0000-0D00-000006000000}"/>
              </a:ext>
            </a:extLst>
          </xdr:cNvPr>
          <xdr:cNvGraphicFramePr/>
        </xdr:nvGraphicFramePr>
        <xdr:xfrm>
          <a:off x="825499" y="9990666"/>
          <a:ext cx="4889501" cy="319616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996949" y="10097559"/>
            <a:ext cx="3676649" cy="2264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lt-LT" sz="1000" baseline="0">
                <a:solidFill>
                  <a:schemeClr val="dk1"/>
                </a:solidFill>
                <a:effectLst/>
                <a:latin typeface="+mn-lt"/>
                <a:ea typeface="+mn-ea"/>
                <a:cs typeface="+mn-cs"/>
              </a:rPr>
              <a:t>proc.</a:t>
            </a:r>
            <a:endParaRPr lang="lt-LT" sz="800">
              <a:effectLst/>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352424</xdr:colOff>
      <xdr:row>4</xdr:row>
      <xdr:rowOff>66675</xdr:rowOff>
    </xdr:from>
    <xdr:to>
      <xdr:col>1</xdr:col>
      <xdr:colOff>4933949</xdr:colOff>
      <xdr:row>20</xdr:row>
      <xdr:rowOff>31875</xdr:rowOff>
    </xdr:to>
    <xdr:graphicFrame macro="">
      <xdr:nvGraphicFramePr>
        <xdr:cNvPr id="2" name="Diagrama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0.00624</cdr:x>
      <cdr:y>0</cdr:y>
    </cdr:from>
    <cdr:to>
      <cdr:x>0.77755</cdr:x>
      <cdr:y>0.07614</cdr:y>
    </cdr:to>
    <cdr:sp macro="" textlink="">
      <cdr:nvSpPr>
        <cdr:cNvPr id="2" name="TextBox 1">
          <a:extLst xmlns:a="http://schemas.openxmlformats.org/drawingml/2006/main">
            <a:ext uri="{FF2B5EF4-FFF2-40B4-BE49-F238E27FC236}">
              <a16:creationId xmlns:a16="http://schemas.microsoft.com/office/drawing/2014/main" id="{E0F3FD54-DE04-45F2-922E-294A65EE07C0}"/>
            </a:ext>
          </a:extLst>
        </cdr:cNvPr>
        <cdr:cNvSpPr txBox="1"/>
      </cdr:nvSpPr>
      <cdr:spPr>
        <a:xfrm xmlns:a="http://schemas.openxmlformats.org/drawingml/2006/main">
          <a:off x="28575" y="0"/>
          <a:ext cx="3533776" cy="229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eaLnBrk="1" fontAlgn="auto" latinLnBrk="0" hangingPunct="1"/>
          <a:r>
            <a:rPr lang="lt-LT" sz="1000" baseline="0">
              <a:effectLst/>
              <a:latin typeface="+mn-lt"/>
              <a:ea typeface="+mn-ea"/>
              <a:cs typeface="+mn-cs"/>
            </a:rPr>
            <a:t>kaitos veiksniai, proc. p.</a:t>
          </a:r>
          <a:endParaRPr lang="lt-LT" sz="700">
            <a:effectLst/>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1173480</xdr:colOff>
      <xdr:row>0</xdr:row>
      <xdr:rowOff>0</xdr:rowOff>
    </xdr:from>
    <xdr:to>
      <xdr:col>1</xdr:col>
      <xdr:colOff>6507480</xdr:colOff>
      <xdr:row>0</xdr:row>
      <xdr:rowOff>1371600</xdr:rowOff>
    </xdr:to>
    <xdr:pic>
      <xdr:nvPicPr>
        <xdr:cNvPr id="4" name="Paveikslėlis 3">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178" r="2754"/>
        <a:stretch/>
      </xdr:blipFill>
      <xdr:spPr bwMode="auto">
        <a:xfrm>
          <a:off x="1554480" y="0"/>
          <a:ext cx="5334000"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342900</xdr:colOff>
      <xdr:row>2</xdr:row>
      <xdr:rowOff>390524</xdr:rowOff>
    </xdr:from>
    <xdr:to>
      <xdr:col>1</xdr:col>
      <xdr:colOff>4662900</xdr:colOff>
      <xdr:row>18</xdr:row>
      <xdr:rowOff>173474</xdr:rowOff>
    </xdr:to>
    <xdr:grpSp>
      <xdr:nvGrpSpPr>
        <xdr:cNvPr id="3" name="Grupė 2">
          <a:extLst>
            <a:ext uri="{FF2B5EF4-FFF2-40B4-BE49-F238E27FC236}">
              <a16:creationId xmlns:a16="http://schemas.microsoft.com/office/drawing/2014/main" id="{00000000-0008-0000-0F00-000003000000}"/>
            </a:ext>
          </a:extLst>
        </xdr:cNvPr>
        <xdr:cNvGrpSpPr/>
      </xdr:nvGrpSpPr>
      <xdr:grpSpPr>
        <a:xfrm>
          <a:off x="847725" y="752474"/>
          <a:ext cx="4320000" cy="2888100"/>
          <a:chOff x="518217" y="802765"/>
          <a:chExt cx="4570535" cy="2858239"/>
        </a:xfrm>
      </xdr:grpSpPr>
      <xdr:graphicFrame macro="">
        <xdr:nvGraphicFramePr>
          <xdr:cNvPr id="4" name="Diagrama 3">
            <a:extLst>
              <a:ext uri="{FF2B5EF4-FFF2-40B4-BE49-F238E27FC236}">
                <a16:creationId xmlns:a16="http://schemas.microsoft.com/office/drawing/2014/main" id="{00000000-0008-0000-0F00-000004000000}"/>
              </a:ext>
            </a:extLst>
          </xdr:cNvPr>
          <xdr:cNvGraphicFramePr>
            <a:graphicFrameLocks/>
          </xdr:cNvGraphicFramePr>
        </xdr:nvGraphicFramePr>
        <xdr:xfrm>
          <a:off x="518217" y="802765"/>
          <a:ext cx="4570535" cy="2858239"/>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Tiesioji jungtis 4">
            <a:extLst>
              <a:ext uri="{FF2B5EF4-FFF2-40B4-BE49-F238E27FC236}">
                <a16:creationId xmlns:a16="http://schemas.microsoft.com/office/drawing/2014/main" id="{00000000-0008-0000-0F00-000005000000}"/>
              </a:ext>
            </a:extLst>
          </xdr:cNvPr>
          <xdr:cNvCxnSpPr/>
        </xdr:nvCxnSpPr>
        <xdr:spPr>
          <a:xfrm>
            <a:off x="960854" y="1590439"/>
            <a:ext cx="3986212" cy="0"/>
          </a:xfrm>
          <a:prstGeom prst="line">
            <a:avLst/>
          </a:prstGeom>
          <a:ln w="12700">
            <a:solidFill>
              <a:srgbClr val="66626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1.xml><?xml version="1.0" encoding="utf-8"?>
<c:userShapes xmlns:c="http://schemas.openxmlformats.org/drawingml/2006/chart">
  <cdr:relSizeAnchor xmlns:cdr="http://schemas.openxmlformats.org/drawingml/2006/chartDrawing">
    <cdr:from>
      <cdr:x>0</cdr:x>
      <cdr:y>0.03286</cdr:y>
    </cdr:from>
    <cdr:to>
      <cdr:x>0.20754</cdr:x>
      <cdr:y>0.09799</cdr:y>
    </cdr:to>
    <cdr:sp macro="" textlink="">
      <cdr:nvSpPr>
        <cdr:cNvPr id="2" name="TextBox 1"/>
        <cdr:cNvSpPr txBox="1"/>
      </cdr:nvSpPr>
      <cdr:spPr>
        <a:xfrm xmlns:a="http://schemas.openxmlformats.org/drawingml/2006/main">
          <a:off x="0" y="98657"/>
          <a:ext cx="896573" cy="19554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proc. BVP </a:t>
          </a:r>
        </a:p>
      </cdr:txBody>
    </cdr:sp>
  </cdr:relSizeAnchor>
  <cdr:relSizeAnchor xmlns:cdr="http://schemas.openxmlformats.org/drawingml/2006/chartDrawing">
    <cdr:from>
      <cdr:x>0.12785</cdr:x>
      <cdr:y>1</cdr:y>
    </cdr:from>
    <cdr:to>
      <cdr:x>1</cdr:x>
      <cdr:y>1</cdr:y>
    </cdr:to>
    <cdr:cxnSp macro="">
      <cdr:nvCxnSpPr>
        <cdr:cNvPr id="3" name="Tiesioji jungtis 2">
          <a:extLst xmlns:a="http://schemas.openxmlformats.org/drawingml/2006/main">
            <a:ext uri="{FF2B5EF4-FFF2-40B4-BE49-F238E27FC236}">
              <a16:creationId xmlns:a16="http://schemas.microsoft.com/office/drawing/2014/main" id="{F92C4A63-E5B6-4479-B3E3-79ED57C2CC48}"/>
            </a:ext>
          </a:extLst>
        </cdr:cNvPr>
        <cdr:cNvCxnSpPr/>
      </cdr:nvCxnSpPr>
      <cdr:spPr>
        <a:xfrm xmlns:a="http://schemas.openxmlformats.org/drawingml/2006/main">
          <a:off x="5184775" y="2946400"/>
          <a:ext cx="3986212" cy="0"/>
        </a:xfrm>
        <a:prstGeom xmlns:a="http://schemas.openxmlformats.org/drawingml/2006/main" prst="line">
          <a:avLst/>
        </a:prstGeom>
        <a:ln xmlns:a="http://schemas.openxmlformats.org/drawingml/2006/main" w="12700">
          <a:no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2.xml><?xml version="1.0" encoding="utf-8"?>
<xdr:wsDr xmlns:xdr="http://schemas.openxmlformats.org/drawingml/2006/spreadsheetDrawing" xmlns:a="http://schemas.openxmlformats.org/drawingml/2006/main">
  <xdr:twoCellAnchor>
    <xdr:from>
      <xdr:col>2</xdr:col>
      <xdr:colOff>364434</xdr:colOff>
      <xdr:row>14</xdr:row>
      <xdr:rowOff>111557</xdr:rowOff>
    </xdr:from>
    <xdr:to>
      <xdr:col>10</xdr:col>
      <xdr:colOff>364435</xdr:colOff>
      <xdr:row>14</xdr:row>
      <xdr:rowOff>187157</xdr:rowOff>
    </xdr:to>
    <xdr:sp macro="" textlink="">
      <xdr:nvSpPr>
        <xdr:cNvPr id="2" name="Rectangle 27">
          <a:extLst>
            <a:ext uri="{FF2B5EF4-FFF2-40B4-BE49-F238E27FC236}">
              <a16:creationId xmlns:a16="http://schemas.microsoft.com/office/drawing/2014/main" id="{00000000-0008-0000-1000-000002000000}"/>
            </a:ext>
          </a:extLst>
        </xdr:cNvPr>
        <xdr:cNvSpPr/>
      </xdr:nvSpPr>
      <xdr:spPr>
        <a:xfrm>
          <a:off x="1697934" y="4093007"/>
          <a:ext cx="5334001" cy="6607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6</xdr:col>
      <xdr:colOff>72214</xdr:colOff>
      <xdr:row>6</xdr:row>
      <xdr:rowOff>74540</xdr:rowOff>
    </xdr:from>
    <xdr:to>
      <xdr:col>6</xdr:col>
      <xdr:colOff>660279</xdr:colOff>
      <xdr:row>22</xdr:row>
      <xdr:rowOff>130969</xdr:rowOff>
    </xdr:to>
    <xdr:sp macro="" textlink="">
      <xdr:nvSpPr>
        <xdr:cNvPr id="3" name="Rectangle 3">
          <a:extLst>
            <a:ext uri="{FF2B5EF4-FFF2-40B4-BE49-F238E27FC236}">
              <a16:creationId xmlns:a16="http://schemas.microsoft.com/office/drawing/2014/main" id="{00000000-0008-0000-1000-000003000000}"/>
            </a:ext>
          </a:extLst>
        </xdr:cNvPr>
        <xdr:cNvSpPr/>
      </xdr:nvSpPr>
      <xdr:spPr>
        <a:xfrm>
          <a:off x="4072714" y="2608190"/>
          <a:ext cx="588065" cy="2952029"/>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twoCellAnchor>
    <xdr:from>
      <xdr:col>1</xdr:col>
      <xdr:colOff>61910</xdr:colOff>
      <xdr:row>4</xdr:row>
      <xdr:rowOff>33130</xdr:rowOff>
    </xdr:from>
    <xdr:to>
      <xdr:col>11</xdr:col>
      <xdr:colOff>511967</xdr:colOff>
      <xdr:row>27</xdr:row>
      <xdr:rowOff>123825</xdr:rowOff>
    </xdr:to>
    <xdr:grpSp>
      <xdr:nvGrpSpPr>
        <xdr:cNvPr id="4" name="Grupė 3">
          <a:extLst>
            <a:ext uri="{FF2B5EF4-FFF2-40B4-BE49-F238E27FC236}">
              <a16:creationId xmlns:a16="http://schemas.microsoft.com/office/drawing/2014/main" id="{00000000-0008-0000-1000-000004000000}"/>
            </a:ext>
          </a:extLst>
        </xdr:cNvPr>
        <xdr:cNvGrpSpPr/>
      </xdr:nvGrpSpPr>
      <xdr:grpSpPr>
        <a:xfrm>
          <a:off x="728660" y="766555"/>
          <a:ext cx="7117557" cy="4395995"/>
          <a:chOff x="2147885" y="2204830"/>
          <a:chExt cx="7117557" cy="4395995"/>
        </a:xfrm>
      </xdr:grpSpPr>
      <xdr:graphicFrame macro="">
        <xdr:nvGraphicFramePr>
          <xdr:cNvPr id="5" name="Diagrama 9">
            <a:extLst>
              <a:ext uri="{FF2B5EF4-FFF2-40B4-BE49-F238E27FC236}">
                <a16:creationId xmlns:a16="http://schemas.microsoft.com/office/drawing/2014/main" id="{00000000-0008-0000-1000-000005000000}"/>
              </a:ext>
            </a:extLst>
          </xdr:cNvPr>
          <xdr:cNvGraphicFramePr>
            <a:graphicFrameLocks/>
          </xdr:cNvGraphicFramePr>
        </xdr:nvGraphicFramePr>
        <xdr:xfrm>
          <a:off x="2147885" y="2204830"/>
          <a:ext cx="7117557" cy="439599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6" name="Stačiakampis 10">
            <a:extLst>
              <a:ext uri="{FF2B5EF4-FFF2-40B4-BE49-F238E27FC236}">
                <a16:creationId xmlns:a16="http://schemas.microsoft.com/office/drawing/2014/main" id="{00000000-0008-0000-1000-000006000000}"/>
              </a:ext>
            </a:extLst>
          </xdr:cNvPr>
          <xdr:cNvSpPr/>
        </xdr:nvSpPr>
        <xdr:spPr>
          <a:xfrm>
            <a:off x="8456078" y="2912322"/>
            <a:ext cx="782707" cy="762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100">
                <a:solidFill>
                  <a:sysClr val="windowText" lastClr="000000"/>
                </a:solidFill>
                <a:latin typeface="Arial" panose="020B0604020202020204" pitchFamily="34" charset="0"/>
                <a:cs typeface="Arial" panose="020B0604020202020204" pitchFamily="34" charset="0"/>
              </a:rPr>
              <a:t>Augimą</a:t>
            </a:r>
            <a:r>
              <a:rPr lang="lt-LT" sz="1100" baseline="0">
                <a:solidFill>
                  <a:sysClr val="windowText" lastClr="000000"/>
                </a:solidFill>
                <a:latin typeface="Arial" panose="020B0604020202020204" pitchFamily="34" charset="0"/>
                <a:cs typeface="Arial" panose="020B0604020202020204" pitchFamily="34" charset="0"/>
              </a:rPr>
              <a:t> slopinanti fiskalinė politika </a:t>
            </a:r>
            <a:endParaRPr lang="lt-LT" sz="1000">
              <a:solidFill>
                <a:sysClr val="windowText" lastClr="000000"/>
              </a:solidFill>
              <a:latin typeface="Arial" panose="020B0604020202020204" pitchFamily="34" charset="0"/>
              <a:cs typeface="Arial" panose="020B0604020202020204" pitchFamily="34" charset="0"/>
            </a:endParaRPr>
          </a:p>
        </xdr:txBody>
      </xdr:sp>
      <xdr:sp macro="" textlink="">
        <xdr:nvSpPr>
          <xdr:cNvPr id="7" name="Stačiakampis 11">
            <a:extLst>
              <a:ext uri="{FF2B5EF4-FFF2-40B4-BE49-F238E27FC236}">
                <a16:creationId xmlns:a16="http://schemas.microsoft.com/office/drawing/2014/main" id="{00000000-0008-0000-1000-000007000000}"/>
              </a:ext>
            </a:extLst>
          </xdr:cNvPr>
          <xdr:cNvSpPr/>
        </xdr:nvSpPr>
        <xdr:spPr>
          <a:xfrm>
            <a:off x="3289437" y="6103041"/>
            <a:ext cx="5029201" cy="428625"/>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ysClr val="windowText" lastClr="000000"/>
                </a:solidFill>
                <a:latin typeface="Arial" panose="020B0604020202020204" pitchFamily="34" charset="0"/>
                <a:cs typeface="Arial" panose="020B0604020202020204" pitchFamily="34" charset="0"/>
              </a:rPr>
              <a:t>E</a:t>
            </a:r>
            <a:r>
              <a:rPr lang="lt-LT" sz="1100" b="1">
                <a:solidFill>
                  <a:sysClr val="windowText" lastClr="000000"/>
                </a:solidFill>
                <a:latin typeface="Arial" panose="020B0604020202020204" pitchFamily="34" charset="0"/>
                <a:cs typeface="Arial" panose="020B0604020202020204" pitchFamily="34" charset="0"/>
              </a:rPr>
              <a:t>konominių pajėgumų </a:t>
            </a:r>
            <a:r>
              <a:rPr lang="en-US" sz="1100" b="1">
                <a:solidFill>
                  <a:sysClr val="windowText" lastClr="000000"/>
                </a:solidFill>
                <a:latin typeface="Arial" panose="020B0604020202020204" pitchFamily="34" charset="0"/>
                <a:cs typeface="Arial" panose="020B0604020202020204" pitchFamily="34" charset="0"/>
              </a:rPr>
              <a:t>vi</a:t>
            </a:r>
            <a:r>
              <a:rPr lang="lt-LT" sz="1100" b="1">
                <a:solidFill>
                  <a:sysClr val="windowText" lastClr="000000"/>
                </a:solidFill>
                <a:latin typeface="Arial" panose="020B0604020202020204" pitchFamily="34" charset="0"/>
                <a:cs typeface="Arial" panose="020B0604020202020204" pitchFamily="34" charset="0"/>
              </a:rPr>
              <a:t>suma</a:t>
            </a:r>
          </a:p>
          <a:p>
            <a:pPr algn="ctr"/>
            <a:r>
              <a:rPr lang="lt-LT" sz="1000">
                <a:solidFill>
                  <a:sysClr val="windowText" lastClr="000000"/>
                </a:solidFill>
                <a:latin typeface="Arial" panose="020B0604020202020204" pitchFamily="34" charset="0"/>
                <a:cs typeface="Arial" panose="020B0604020202020204" pitchFamily="34" charset="0"/>
              </a:rPr>
              <a:t>(Produkcijos atotrūkis, proc. pot. BVP)</a:t>
            </a:r>
          </a:p>
        </xdr:txBody>
      </xdr:sp>
    </xdr:grpSp>
    <xdr:clientData/>
  </xdr:twoCellAnchor>
  <xdr:twoCellAnchor>
    <xdr:from>
      <xdr:col>2</xdr:col>
      <xdr:colOff>302731</xdr:colOff>
      <xdr:row>21</xdr:row>
      <xdr:rowOff>92352</xdr:rowOff>
    </xdr:from>
    <xdr:to>
      <xdr:col>4</xdr:col>
      <xdr:colOff>273327</xdr:colOff>
      <xdr:row>22</xdr:row>
      <xdr:rowOff>111402</xdr:rowOff>
    </xdr:to>
    <xdr:sp macro="" textlink="">
      <xdr:nvSpPr>
        <xdr:cNvPr id="8" name="Stačiakampis 12">
          <a:extLst>
            <a:ext uri="{FF2B5EF4-FFF2-40B4-BE49-F238E27FC236}">
              <a16:creationId xmlns:a16="http://schemas.microsoft.com/office/drawing/2014/main" id="{00000000-0008-0000-1000-000008000000}"/>
            </a:ext>
          </a:extLst>
        </xdr:cNvPr>
        <xdr:cNvSpPr/>
      </xdr:nvSpPr>
      <xdr:spPr>
        <a:xfrm>
          <a:off x="1636231" y="5340627"/>
          <a:ext cx="1304096"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900">
              <a:solidFill>
                <a:sysClr val="windowText" lastClr="000000"/>
              </a:solidFill>
              <a:latin typeface="Arial" panose="020B0604020202020204" pitchFamily="34" charset="0"/>
              <a:cs typeface="Arial" panose="020B0604020202020204" pitchFamily="34" charset="0"/>
            </a:rPr>
            <a:t>Anticiklinis</a:t>
          </a:r>
          <a:r>
            <a:rPr lang="lt-LT" sz="900" baseline="0">
              <a:solidFill>
                <a:sysClr val="windowText" lastClr="000000"/>
              </a:solidFill>
              <a:latin typeface="Arial" panose="020B0604020202020204" pitchFamily="34" charset="0"/>
              <a:cs typeface="Arial" panose="020B0604020202020204" pitchFamily="34" charset="0"/>
            </a:rPr>
            <a:t> skatinimas</a:t>
          </a:r>
          <a:endParaRPr lang="lt-LT"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297984</xdr:colOff>
      <xdr:row>6</xdr:row>
      <xdr:rowOff>44376</xdr:rowOff>
    </xdr:from>
    <xdr:to>
      <xdr:col>4</xdr:col>
      <xdr:colOff>501736</xdr:colOff>
      <xdr:row>7</xdr:row>
      <xdr:rowOff>81233</xdr:rowOff>
    </xdr:to>
    <xdr:sp macro="" textlink="">
      <xdr:nvSpPr>
        <xdr:cNvPr id="9" name="Stačiakampis 13">
          <a:extLst>
            <a:ext uri="{FF2B5EF4-FFF2-40B4-BE49-F238E27FC236}">
              <a16:creationId xmlns:a16="http://schemas.microsoft.com/office/drawing/2014/main" id="{00000000-0008-0000-1000-000009000000}"/>
            </a:ext>
          </a:extLst>
        </xdr:cNvPr>
        <xdr:cNvSpPr/>
      </xdr:nvSpPr>
      <xdr:spPr>
        <a:xfrm>
          <a:off x="1631484" y="2578026"/>
          <a:ext cx="1537252" cy="2178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900">
              <a:solidFill>
                <a:sysClr val="windowText" lastClr="000000"/>
              </a:solidFill>
              <a:latin typeface="Arial" panose="020B0604020202020204" pitchFamily="34" charset="0"/>
              <a:cs typeface="Arial" panose="020B0604020202020204" pitchFamily="34" charset="0"/>
            </a:rPr>
            <a:t>Prociklinis</a:t>
          </a:r>
          <a:r>
            <a:rPr lang="lt-LT" sz="900" baseline="0">
              <a:solidFill>
                <a:sysClr val="windowText" lastClr="000000"/>
              </a:solidFill>
              <a:latin typeface="Arial" panose="020B0604020202020204" pitchFamily="34" charset="0"/>
              <a:cs typeface="Arial" panose="020B0604020202020204" pitchFamily="34" charset="0"/>
            </a:rPr>
            <a:t> konsolidavimas</a:t>
          </a:r>
          <a:endParaRPr lang="lt-LT"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7</xdr:col>
      <xdr:colOff>446026</xdr:colOff>
      <xdr:row>19</xdr:row>
      <xdr:rowOff>15570</xdr:rowOff>
    </xdr:from>
    <xdr:to>
      <xdr:col>9</xdr:col>
      <xdr:colOff>600808</xdr:colOff>
      <xdr:row>21</xdr:row>
      <xdr:rowOff>77091</xdr:rowOff>
    </xdr:to>
    <xdr:sp macro="" textlink="">
      <xdr:nvSpPr>
        <xdr:cNvPr id="10" name="Rectangle 28">
          <a:extLst>
            <a:ext uri="{FF2B5EF4-FFF2-40B4-BE49-F238E27FC236}">
              <a16:creationId xmlns:a16="http://schemas.microsoft.com/office/drawing/2014/main" id="{00000000-0008-0000-1000-00000A000000}"/>
            </a:ext>
          </a:extLst>
        </xdr:cNvPr>
        <xdr:cNvSpPr/>
      </xdr:nvSpPr>
      <xdr:spPr>
        <a:xfrm>
          <a:off x="5113276" y="4901895"/>
          <a:ext cx="1488282" cy="42347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000">
              <a:solidFill>
                <a:schemeClr val="accent5"/>
              </a:solidFill>
            </a:rPr>
            <a:t>Normal</a:t>
          </a:r>
          <a:r>
            <a:rPr lang="lt-LT" sz="1000">
              <a:solidFill>
                <a:schemeClr val="accent5"/>
              </a:solidFill>
            </a:rPr>
            <a:t>ūs</a:t>
          </a:r>
          <a:r>
            <a:rPr lang="lt-LT" sz="1000" baseline="0">
              <a:solidFill>
                <a:schemeClr val="accent5"/>
              </a:solidFill>
            </a:rPr>
            <a:t> </a:t>
          </a:r>
          <a:r>
            <a:rPr lang="lt-LT" sz="1000" baseline="0">
              <a:solidFill>
                <a:schemeClr val="accent5"/>
              </a:solidFill>
              <a:latin typeface="+mn-lt"/>
            </a:rPr>
            <a:t>laikai</a:t>
          </a:r>
          <a:r>
            <a:rPr lang="lt-LT" sz="1000" baseline="0">
              <a:solidFill>
                <a:schemeClr val="accent5"/>
              </a:solidFill>
            </a:rPr>
            <a:t>:</a:t>
          </a:r>
        </a:p>
        <a:p>
          <a:pPr algn="l"/>
          <a:r>
            <a:rPr lang="lt-LT" sz="1000" baseline="0">
              <a:solidFill>
                <a:schemeClr val="accent5"/>
              </a:solidFill>
            </a:rPr>
            <a:t>–</a:t>
          </a:r>
          <a:r>
            <a:rPr lang="en-US" sz="1000" baseline="0">
              <a:solidFill>
                <a:schemeClr val="accent5"/>
              </a:solidFill>
            </a:rPr>
            <a:t>1,5 ≤ atotr</a:t>
          </a:r>
          <a:r>
            <a:rPr lang="lt-LT" sz="1000" baseline="0">
              <a:solidFill>
                <a:schemeClr val="accent5"/>
              </a:solidFill>
            </a:rPr>
            <a:t>ūkis &lt; </a:t>
          </a:r>
          <a:r>
            <a:rPr lang="en-US" sz="1000" baseline="0">
              <a:solidFill>
                <a:schemeClr val="accent5"/>
              </a:solidFill>
            </a:rPr>
            <a:t>1,5</a:t>
          </a:r>
          <a:r>
            <a:rPr lang="lt-LT" sz="1000" baseline="0">
              <a:solidFill>
                <a:schemeClr val="accent5"/>
              </a:solidFill>
            </a:rPr>
            <a:t> </a:t>
          </a:r>
          <a:endParaRPr lang="lt-LT" sz="1000">
            <a:solidFill>
              <a:schemeClr val="accent5"/>
            </a:solidFill>
          </a:endParaRPr>
        </a:p>
      </xdr:txBody>
    </xdr:sp>
    <xdr:clientData/>
  </xdr:twoCellAnchor>
  <xdr:twoCellAnchor>
    <xdr:from>
      <xdr:col>6</xdr:col>
      <xdr:colOff>543787</xdr:colOff>
      <xdr:row>19</xdr:row>
      <xdr:rowOff>55750</xdr:rowOff>
    </xdr:from>
    <xdr:to>
      <xdr:col>7</xdr:col>
      <xdr:colOff>476250</xdr:colOff>
      <xdr:row>20</xdr:row>
      <xdr:rowOff>0</xdr:rowOff>
    </xdr:to>
    <xdr:cxnSp macro="">
      <xdr:nvCxnSpPr>
        <xdr:cNvPr id="11" name="Straight Arrow Connector 32">
          <a:extLst>
            <a:ext uri="{FF2B5EF4-FFF2-40B4-BE49-F238E27FC236}">
              <a16:creationId xmlns:a16="http://schemas.microsoft.com/office/drawing/2014/main" id="{00000000-0008-0000-1000-00000B000000}"/>
            </a:ext>
          </a:extLst>
        </xdr:cNvPr>
        <xdr:cNvCxnSpPr/>
      </xdr:nvCxnSpPr>
      <xdr:spPr>
        <a:xfrm flipH="1" flipV="1">
          <a:off x="4544287" y="4942075"/>
          <a:ext cx="599213" cy="125225"/>
        </a:xfrm>
        <a:prstGeom prst="straightConnector1">
          <a:avLst/>
        </a:prstGeom>
        <a:ln>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140803</xdr:colOff>
      <xdr:row>11</xdr:row>
      <xdr:rowOff>36444</xdr:rowOff>
    </xdr:from>
    <xdr:to>
      <xdr:col>10</xdr:col>
      <xdr:colOff>405848</xdr:colOff>
      <xdr:row>13</xdr:row>
      <xdr:rowOff>94421</xdr:rowOff>
    </xdr:to>
    <xdr:sp macro="" textlink="">
      <xdr:nvSpPr>
        <xdr:cNvPr id="12" name="Rectangle 34">
          <a:extLst>
            <a:ext uri="{FF2B5EF4-FFF2-40B4-BE49-F238E27FC236}">
              <a16:creationId xmlns:a16="http://schemas.microsoft.com/office/drawing/2014/main" id="{00000000-0008-0000-1000-00000C000000}"/>
            </a:ext>
          </a:extLst>
        </xdr:cNvPr>
        <xdr:cNvSpPr/>
      </xdr:nvSpPr>
      <xdr:spPr>
        <a:xfrm>
          <a:off x="5474803" y="3474969"/>
          <a:ext cx="1598545" cy="41992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000">
              <a:solidFill>
                <a:schemeClr val="accent5"/>
              </a:solidFill>
              <a:latin typeface="+mn-lt"/>
            </a:rPr>
            <a:t>Neutrali fiskalin</a:t>
          </a:r>
          <a:r>
            <a:rPr lang="lt-LT" sz="1000">
              <a:solidFill>
                <a:schemeClr val="accent5"/>
              </a:solidFill>
              <a:latin typeface="+mn-lt"/>
            </a:rPr>
            <a:t>ė</a:t>
          </a:r>
          <a:r>
            <a:rPr lang="lt-LT" sz="1000" baseline="0">
              <a:solidFill>
                <a:schemeClr val="accent5"/>
              </a:solidFill>
              <a:latin typeface="+mn-lt"/>
            </a:rPr>
            <a:t> politika:</a:t>
          </a:r>
        </a:p>
        <a:p>
          <a:pPr algn="l"/>
          <a:r>
            <a:rPr lang="lt-LT" sz="1000" baseline="0">
              <a:solidFill>
                <a:schemeClr val="accent5"/>
              </a:solidFill>
              <a:latin typeface="+mn-lt"/>
            </a:rPr>
            <a:t>–0,</a:t>
          </a:r>
          <a:r>
            <a:rPr lang="en-US" sz="1000" baseline="0">
              <a:solidFill>
                <a:schemeClr val="accent5"/>
              </a:solidFill>
              <a:latin typeface="+mn-lt"/>
            </a:rPr>
            <a:t>2 ≤ SPB pokytis </a:t>
          </a:r>
          <a:r>
            <a:rPr lang="lt-LT" sz="1000" baseline="0">
              <a:solidFill>
                <a:schemeClr val="accent5"/>
              </a:solidFill>
              <a:latin typeface="+mn-lt"/>
            </a:rPr>
            <a:t>&lt; </a:t>
          </a:r>
          <a:r>
            <a:rPr lang="en-US" sz="1000" baseline="0">
              <a:solidFill>
                <a:schemeClr val="accent5"/>
              </a:solidFill>
              <a:latin typeface="+mn-lt"/>
            </a:rPr>
            <a:t>0,2</a:t>
          </a:r>
          <a:r>
            <a:rPr lang="lt-LT" sz="1000" baseline="0">
              <a:solidFill>
                <a:schemeClr val="accent5"/>
              </a:solidFill>
              <a:latin typeface="+mn-lt"/>
            </a:rPr>
            <a:t> </a:t>
          </a:r>
          <a:endParaRPr lang="lt-LT" sz="1000">
            <a:solidFill>
              <a:schemeClr val="accent5"/>
            </a:solidFill>
            <a:latin typeface="+mn-lt"/>
          </a:endParaRPr>
        </a:p>
      </xdr:txBody>
    </xdr:sp>
    <xdr:clientData/>
  </xdr:twoCellAnchor>
  <xdr:twoCellAnchor>
    <xdr:from>
      <xdr:col>9</xdr:col>
      <xdr:colOff>145677</xdr:colOff>
      <xdr:row>13</xdr:row>
      <xdr:rowOff>41413</xdr:rowOff>
    </xdr:from>
    <xdr:to>
      <xdr:col>9</xdr:col>
      <xdr:colOff>314738</xdr:colOff>
      <xdr:row>14</xdr:row>
      <xdr:rowOff>100853</xdr:rowOff>
    </xdr:to>
    <xdr:cxnSp macro="">
      <xdr:nvCxnSpPr>
        <xdr:cNvPr id="13" name="Straight Arrow Connector 36">
          <a:extLst>
            <a:ext uri="{FF2B5EF4-FFF2-40B4-BE49-F238E27FC236}">
              <a16:creationId xmlns:a16="http://schemas.microsoft.com/office/drawing/2014/main" id="{00000000-0008-0000-1000-00000D000000}"/>
            </a:ext>
          </a:extLst>
        </xdr:cNvPr>
        <xdr:cNvCxnSpPr/>
      </xdr:nvCxnSpPr>
      <xdr:spPr>
        <a:xfrm flipH="1">
          <a:off x="6146427" y="3841888"/>
          <a:ext cx="169061" cy="240415"/>
        </a:xfrm>
        <a:prstGeom prst="straightConnector1">
          <a:avLst/>
        </a:prstGeom>
        <a:ln>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3.xml><?xml version="1.0" encoding="utf-8"?>
<c:userShapes xmlns:c="http://schemas.openxmlformats.org/drawingml/2006/chart">
  <cdr:relSizeAnchor xmlns:cdr="http://schemas.openxmlformats.org/drawingml/2006/chartDrawing">
    <cdr:from>
      <cdr:x>0.88569</cdr:x>
      <cdr:y>0.50083</cdr:y>
    </cdr:from>
    <cdr:to>
      <cdr:x>1</cdr:x>
      <cdr:y>0.66466</cdr:y>
    </cdr:to>
    <cdr:sp macro="" textlink="">
      <cdr:nvSpPr>
        <cdr:cNvPr id="3" name="Stačiakampis 2"/>
        <cdr:cNvSpPr/>
      </cdr:nvSpPr>
      <cdr:spPr>
        <a:xfrm xmlns:a="http://schemas.openxmlformats.org/drawingml/2006/main">
          <a:off x="6303949" y="2228798"/>
          <a:ext cx="813608" cy="729079"/>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lt-LT" sz="1100">
              <a:solidFill>
                <a:sysClr val="windowText" lastClr="000000"/>
              </a:solidFill>
              <a:latin typeface="Arial" panose="020B0604020202020204" pitchFamily="34" charset="0"/>
              <a:cs typeface="Arial" panose="020B0604020202020204" pitchFamily="34" charset="0"/>
            </a:rPr>
            <a:t>Augimą skatinanti</a:t>
          </a:r>
          <a:r>
            <a:rPr lang="lt-LT" sz="1100" baseline="0">
              <a:solidFill>
                <a:sysClr val="windowText" lastClr="000000"/>
              </a:solidFill>
              <a:latin typeface="Arial" panose="020B0604020202020204" pitchFamily="34" charset="0"/>
              <a:cs typeface="Arial" panose="020B0604020202020204" pitchFamily="34" charset="0"/>
            </a:rPr>
            <a:t> fiskalinė politika </a:t>
          </a:r>
          <a:endParaRPr lang="lt-LT" sz="10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0.1395</cdr:x>
      <cdr:y>0.01745</cdr:y>
    </cdr:from>
    <cdr:to>
      <cdr:x>0.51057</cdr:x>
      <cdr:y>0.08063</cdr:y>
    </cdr:to>
    <cdr:sp macro="" textlink="">
      <cdr:nvSpPr>
        <cdr:cNvPr id="4" name="Stačiakampis 3"/>
        <cdr:cNvSpPr/>
      </cdr:nvSpPr>
      <cdr:spPr>
        <a:xfrm xmlns:a="http://schemas.openxmlformats.org/drawingml/2006/main">
          <a:off x="988486" y="76903"/>
          <a:ext cx="2629395" cy="278367"/>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lt-LT" sz="1100">
              <a:solidFill>
                <a:sysClr val="windowText" lastClr="000000"/>
              </a:solidFill>
              <a:latin typeface="Arial" panose="020B0604020202020204" pitchFamily="34" charset="0"/>
              <a:cs typeface="Arial" panose="020B0604020202020204" pitchFamily="34" charset="0"/>
            </a:rPr>
            <a:t>Nepalankus ekonomikos laikotarpis </a:t>
          </a:r>
          <a:endParaRPr lang="lt-LT" sz="105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0.53325</cdr:x>
      <cdr:y>0.01206</cdr:y>
    </cdr:from>
    <cdr:to>
      <cdr:x>0.87657</cdr:x>
      <cdr:y>0.08314</cdr:y>
    </cdr:to>
    <cdr:sp macro="" textlink="">
      <cdr:nvSpPr>
        <cdr:cNvPr id="5" name="Stačiakampis 4"/>
        <cdr:cNvSpPr/>
      </cdr:nvSpPr>
      <cdr:spPr>
        <a:xfrm xmlns:a="http://schemas.openxmlformats.org/drawingml/2006/main">
          <a:off x="3778568" y="53156"/>
          <a:ext cx="2432759" cy="313174"/>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lt-LT" sz="1100">
              <a:solidFill>
                <a:sysClr val="windowText" lastClr="000000"/>
              </a:solidFill>
              <a:latin typeface="Arial" panose="020B0604020202020204" pitchFamily="34" charset="0"/>
              <a:cs typeface="Arial" panose="020B0604020202020204" pitchFamily="34" charset="0"/>
            </a:rPr>
            <a:t>Įprastos ekonomikos sąlygos </a:t>
          </a:r>
          <a:endParaRPr lang="lt-LT" sz="10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0.0093</cdr:x>
      <cdr:y>0.02824</cdr:y>
    </cdr:from>
    <cdr:to>
      <cdr:x>0.08225</cdr:x>
      <cdr:y>0.84163</cdr:y>
    </cdr:to>
    <cdr:sp macro="" textlink="">
      <cdr:nvSpPr>
        <cdr:cNvPr id="7" name="Stačiakampis 6"/>
        <cdr:cNvSpPr/>
      </cdr:nvSpPr>
      <cdr:spPr>
        <a:xfrm xmlns:a="http://schemas.openxmlformats.org/drawingml/2006/main">
          <a:off x="66714" y="123752"/>
          <a:ext cx="523314" cy="3564721"/>
        </a:xfrm>
        <a:prstGeom xmlns:a="http://schemas.openxmlformats.org/drawingml/2006/main" prst="rect">
          <a:avLst/>
        </a:prstGeom>
        <a:solidFill xmlns:a="http://schemas.openxmlformats.org/drawingml/2006/main">
          <a:schemeClr val="accent2"/>
        </a:solidFill>
        <a:ln xmlns:a="http://schemas.openxmlformats.org/drawingml/2006/main">
          <a:solidFill>
            <a:schemeClr val="accent2"/>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vert="vert270" anchor="ctr"/>
        <a:lstStyle xmlns:a="http://schemas.openxmlformats.org/drawingml/2006/main"/>
        <a:p xmlns:a="http://schemas.openxmlformats.org/drawingml/2006/main">
          <a:pPr algn="ctr"/>
          <a:r>
            <a:rPr lang="lt-LT" sz="1100" b="1">
              <a:solidFill>
                <a:sysClr val="windowText" lastClr="000000"/>
              </a:solidFill>
              <a:latin typeface="Arial" panose="020B0604020202020204" pitchFamily="34" charset="0"/>
              <a:cs typeface="Arial" panose="020B0604020202020204" pitchFamily="34" charset="0"/>
            </a:rPr>
            <a:t>Fiskalinis koregavimas</a:t>
          </a:r>
        </a:p>
        <a:p xmlns:a="http://schemas.openxmlformats.org/drawingml/2006/main">
          <a:pPr algn="ctr"/>
          <a:r>
            <a:rPr lang="lt-LT" sz="1100">
              <a:solidFill>
                <a:sysClr val="windowText" lastClr="000000"/>
              </a:solidFill>
              <a:latin typeface="Arial" panose="020B0604020202020204" pitchFamily="34" charset="0"/>
              <a:cs typeface="Arial" panose="020B0604020202020204" pitchFamily="34" charset="0"/>
            </a:rPr>
            <a:t>(Struktūrinio pirminio balanso pokytis, proc.</a:t>
          </a:r>
          <a:r>
            <a:rPr lang="en-US" sz="1100">
              <a:solidFill>
                <a:sysClr val="windowText" lastClr="000000"/>
              </a:solidFill>
              <a:latin typeface="Arial" panose="020B0604020202020204" pitchFamily="34" charset="0"/>
              <a:cs typeface="Arial" panose="020B0604020202020204" pitchFamily="34" charset="0"/>
            </a:rPr>
            <a:t> p.</a:t>
          </a:r>
          <a:r>
            <a:rPr lang="lt-LT" sz="1100">
              <a:solidFill>
                <a:sysClr val="windowText" lastClr="000000"/>
              </a:solidFill>
              <a:latin typeface="Arial" panose="020B0604020202020204" pitchFamily="34" charset="0"/>
              <a:cs typeface="Arial" panose="020B0604020202020204" pitchFamily="34" charset="0"/>
            </a:rPr>
            <a:t> BVP)</a:t>
          </a:r>
        </a:p>
      </cdr:txBody>
    </cdr:sp>
  </cdr:relSizeAnchor>
  <cdr:relSizeAnchor xmlns:cdr="http://schemas.openxmlformats.org/drawingml/2006/chartDrawing">
    <cdr:from>
      <cdr:x>0.66921</cdr:x>
      <cdr:y>0.10151</cdr:y>
    </cdr:from>
    <cdr:to>
      <cdr:x>0.88662</cdr:x>
      <cdr:y>0.15227</cdr:y>
    </cdr:to>
    <cdr:sp macro="" textlink="">
      <cdr:nvSpPr>
        <cdr:cNvPr id="6" name="Stačiakampis 5"/>
        <cdr:cNvSpPr/>
      </cdr:nvSpPr>
      <cdr:spPr>
        <a:xfrm xmlns:a="http://schemas.openxmlformats.org/drawingml/2006/main">
          <a:off x="4742002" y="447261"/>
          <a:ext cx="1540566" cy="22363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lt-LT" sz="900">
              <a:solidFill>
                <a:sysClr val="windowText" lastClr="000000"/>
              </a:solidFill>
              <a:latin typeface="Arial" panose="020B0604020202020204" pitchFamily="34" charset="0"/>
              <a:cs typeface="Arial" panose="020B0604020202020204" pitchFamily="34" charset="0"/>
            </a:rPr>
            <a:t>Anticiklinis</a:t>
          </a:r>
          <a:r>
            <a:rPr lang="lt-LT" sz="900" baseline="0">
              <a:solidFill>
                <a:sysClr val="windowText" lastClr="000000"/>
              </a:solidFill>
              <a:latin typeface="Arial" panose="020B0604020202020204" pitchFamily="34" charset="0"/>
              <a:cs typeface="Arial" panose="020B0604020202020204" pitchFamily="34" charset="0"/>
            </a:rPr>
            <a:t> konsolidavimas</a:t>
          </a:r>
          <a:endParaRPr lang="lt-LT" sz="9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0.71012</cdr:x>
      <cdr:y>0.74665</cdr:y>
    </cdr:from>
    <cdr:to>
      <cdr:x>0.89129</cdr:x>
      <cdr:y>0.79206</cdr:y>
    </cdr:to>
    <cdr:sp macro="" textlink="">
      <cdr:nvSpPr>
        <cdr:cNvPr id="8" name="Stačiakampis 7"/>
        <cdr:cNvSpPr/>
      </cdr:nvSpPr>
      <cdr:spPr>
        <a:xfrm xmlns:a="http://schemas.openxmlformats.org/drawingml/2006/main">
          <a:off x="5031894" y="3289699"/>
          <a:ext cx="1283805" cy="20007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lt-LT" sz="900" baseline="0">
              <a:solidFill>
                <a:sysClr val="windowText" lastClr="000000"/>
              </a:solidFill>
              <a:latin typeface="Arial" panose="020B0604020202020204" pitchFamily="34" charset="0"/>
              <a:cs typeface="Arial" panose="020B0604020202020204" pitchFamily="34" charset="0"/>
            </a:rPr>
            <a:t>Prociklinis skatinimas</a:t>
          </a:r>
          <a:endParaRPr lang="lt-LT" sz="90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1</xdr:col>
      <xdr:colOff>190500</xdr:colOff>
      <xdr:row>2</xdr:row>
      <xdr:rowOff>428625</xdr:rowOff>
    </xdr:from>
    <xdr:to>
      <xdr:col>1</xdr:col>
      <xdr:colOff>4510500</xdr:colOff>
      <xdr:row>19</xdr:row>
      <xdr:rowOff>85725</xdr:rowOff>
    </xdr:to>
    <xdr:graphicFrame macro="">
      <xdr:nvGraphicFramePr>
        <xdr:cNvPr id="4" name="Diagrama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104774</xdr:colOff>
      <xdr:row>3</xdr:row>
      <xdr:rowOff>28575</xdr:rowOff>
    </xdr:from>
    <xdr:to>
      <xdr:col>1</xdr:col>
      <xdr:colOff>6224774</xdr:colOff>
      <xdr:row>20</xdr:row>
      <xdr:rowOff>114301</xdr:rowOff>
    </xdr:to>
    <xdr:graphicFrame macro="">
      <xdr:nvGraphicFramePr>
        <xdr:cNvPr id="2" name="Diagrama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0.67813</cdr:x>
      <cdr:y>0.46512</cdr:y>
    </cdr:from>
    <cdr:to>
      <cdr:x>0.67813</cdr:x>
      <cdr:y>0.64329</cdr:y>
    </cdr:to>
    <cdr:cxnSp macro="">
      <cdr:nvCxnSpPr>
        <cdr:cNvPr id="2" name="Tiesioji rodyklės jungtis 1">
          <a:extLst xmlns:a="http://schemas.openxmlformats.org/drawingml/2006/main">
            <a:ext uri="{FF2B5EF4-FFF2-40B4-BE49-F238E27FC236}">
              <a16:creationId xmlns:a16="http://schemas.microsoft.com/office/drawing/2014/main" id="{3EFB7194-9EC2-44E4-B4A0-6508D4E9D54C}"/>
            </a:ext>
          </a:extLst>
        </cdr:cNvPr>
        <cdr:cNvCxnSpPr/>
      </cdr:nvCxnSpPr>
      <cdr:spPr>
        <a:xfrm xmlns:a="http://schemas.openxmlformats.org/drawingml/2006/main" flipV="1">
          <a:off x="4437938" y="1519579"/>
          <a:ext cx="0" cy="582083"/>
        </a:xfrm>
        <a:prstGeom xmlns:a="http://schemas.openxmlformats.org/drawingml/2006/main" prst="straightConnector1">
          <a:avLst/>
        </a:prstGeom>
        <a:ln xmlns:a="http://schemas.openxmlformats.org/drawingml/2006/main" w="19050">
          <a:solidFill>
            <a:srgbClr val="534D43"/>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0.70585</cdr:x>
      <cdr:y>0.29545</cdr:y>
    </cdr:from>
    <cdr:to>
      <cdr:x>0.70585</cdr:x>
      <cdr:y>0.47362</cdr:y>
    </cdr:to>
    <cdr:cxnSp macro="">
      <cdr:nvCxnSpPr>
        <cdr:cNvPr id="3" name="Tiesioji rodyklės jungtis 2">
          <a:extLst xmlns:a="http://schemas.openxmlformats.org/drawingml/2006/main">
            <a:ext uri="{FF2B5EF4-FFF2-40B4-BE49-F238E27FC236}">
              <a16:creationId xmlns:a16="http://schemas.microsoft.com/office/drawing/2014/main" id="{C25FB80A-82C3-44F7-9C95-BD9B20D777D1}"/>
            </a:ext>
          </a:extLst>
        </cdr:cNvPr>
        <cdr:cNvCxnSpPr/>
      </cdr:nvCxnSpPr>
      <cdr:spPr>
        <a:xfrm xmlns:a="http://schemas.openxmlformats.org/drawingml/2006/main" flipV="1">
          <a:off x="4654924" y="965261"/>
          <a:ext cx="0" cy="582083"/>
        </a:xfrm>
        <a:prstGeom xmlns:a="http://schemas.openxmlformats.org/drawingml/2006/main" prst="straightConnector1">
          <a:avLst/>
        </a:prstGeom>
        <a:ln xmlns:a="http://schemas.openxmlformats.org/drawingml/2006/main" w="19050">
          <a:solidFill>
            <a:srgbClr val="534D43"/>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0.83524</cdr:x>
      <cdr:y>0.12017</cdr:y>
    </cdr:from>
    <cdr:to>
      <cdr:x>0.83524</cdr:x>
      <cdr:y>0.29834</cdr:y>
    </cdr:to>
    <cdr:cxnSp macro="">
      <cdr:nvCxnSpPr>
        <cdr:cNvPr id="4" name="Tiesioji rodyklės jungtis 3">
          <a:extLst xmlns:a="http://schemas.openxmlformats.org/drawingml/2006/main">
            <a:ext uri="{FF2B5EF4-FFF2-40B4-BE49-F238E27FC236}">
              <a16:creationId xmlns:a16="http://schemas.microsoft.com/office/drawing/2014/main" id="{A77F5171-C072-487A-9EBF-29025C6AAAE1}"/>
            </a:ext>
          </a:extLst>
        </cdr:cNvPr>
        <cdr:cNvCxnSpPr/>
      </cdr:nvCxnSpPr>
      <cdr:spPr>
        <a:xfrm xmlns:a="http://schemas.openxmlformats.org/drawingml/2006/main" flipV="1">
          <a:off x="5508247" y="392607"/>
          <a:ext cx="0" cy="582083"/>
        </a:xfrm>
        <a:prstGeom xmlns:a="http://schemas.openxmlformats.org/drawingml/2006/main" prst="straightConnector1">
          <a:avLst/>
        </a:prstGeom>
        <a:ln xmlns:a="http://schemas.openxmlformats.org/drawingml/2006/main" w="19050">
          <a:solidFill>
            <a:srgbClr val="534D43"/>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0.3804</cdr:x>
      <cdr:y>0.62976</cdr:y>
    </cdr:from>
    <cdr:to>
      <cdr:x>0.3804</cdr:x>
      <cdr:y>0.80792</cdr:y>
    </cdr:to>
    <cdr:cxnSp macro="">
      <cdr:nvCxnSpPr>
        <cdr:cNvPr id="6" name="Tiesioji rodyklės jungtis 5">
          <a:extLst xmlns:a="http://schemas.openxmlformats.org/drawingml/2006/main">
            <a:ext uri="{FF2B5EF4-FFF2-40B4-BE49-F238E27FC236}">
              <a16:creationId xmlns:a16="http://schemas.microsoft.com/office/drawing/2014/main" id="{3EFB7194-9EC2-44E4-B4A0-6508D4E9D54C}"/>
            </a:ext>
          </a:extLst>
        </cdr:cNvPr>
        <cdr:cNvCxnSpPr/>
      </cdr:nvCxnSpPr>
      <cdr:spPr>
        <a:xfrm xmlns:a="http://schemas.openxmlformats.org/drawingml/2006/main" flipV="1">
          <a:off x="2508624" y="2057462"/>
          <a:ext cx="0" cy="582083"/>
        </a:xfrm>
        <a:prstGeom xmlns:a="http://schemas.openxmlformats.org/drawingml/2006/main" prst="straightConnector1">
          <a:avLst/>
        </a:prstGeom>
        <a:ln xmlns:a="http://schemas.openxmlformats.org/drawingml/2006/main" w="19050">
          <a:solidFill>
            <a:srgbClr val="534D43"/>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7.xml><?xml version="1.0" encoding="utf-8"?>
<xdr:wsDr xmlns:xdr="http://schemas.openxmlformats.org/drawingml/2006/spreadsheetDrawing" xmlns:a="http://schemas.openxmlformats.org/drawingml/2006/main">
  <xdr:twoCellAnchor>
    <xdr:from>
      <xdr:col>1</xdr:col>
      <xdr:colOff>285751</xdr:colOff>
      <xdr:row>2</xdr:row>
      <xdr:rowOff>285750</xdr:rowOff>
    </xdr:from>
    <xdr:to>
      <xdr:col>1</xdr:col>
      <xdr:colOff>4605751</xdr:colOff>
      <xdr:row>18</xdr:row>
      <xdr:rowOff>3450</xdr:rowOff>
    </xdr:to>
    <xdr:graphicFrame macro="">
      <xdr:nvGraphicFramePr>
        <xdr:cNvPr id="4" name="Diagrama 2">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0.01323</cdr:x>
      <cdr:y>0</cdr:y>
    </cdr:from>
    <cdr:to>
      <cdr:x>0.22077</cdr:x>
      <cdr:y>0.06513</cdr:y>
    </cdr:to>
    <cdr:sp macro="" textlink="">
      <cdr:nvSpPr>
        <cdr:cNvPr id="2" name="TextBox 1"/>
        <cdr:cNvSpPr txBox="1"/>
      </cdr:nvSpPr>
      <cdr:spPr>
        <a:xfrm xmlns:a="http://schemas.openxmlformats.org/drawingml/2006/main">
          <a:off x="57150" y="0"/>
          <a:ext cx="896573" cy="183232"/>
        </a:xfrm>
        <a:prstGeom xmlns:a="http://schemas.openxmlformats.org/drawingml/2006/main" prst="rect">
          <a:avLst/>
        </a:prstGeom>
      </cdr:spPr>
      <cdr:txBody>
        <a:bodyPr xmlns:a="http://schemas.openxmlformats.org/drawingml/2006/main" wrap="non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proc. </a:t>
          </a:r>
          <a:r>
            <a:rPr lang="lt-LT" sz="1000">
              <a:latin typeface="Arial" panose="020B0604020202020204" pitchFamily="34" charset="0"/>
              <a:cs typeface="Arial" panose="020B0604020202020204" pitchFamily="34" charset="0"/>
            </a:rPr>
            <a:t>BVP</a:t>
          </a:r>
          <a:endParaRPr lang="en-GB" sz="1000">
            <a:latin typeface="Arial" panose="020B0604020202020204" pitchFamily="34" charset="0"/>
            <a:cs typeface="Arial" panose="020B0604020202020204" pitchFamily="34" charset="0"/>
          </a:endParaRPr>
        </a:p>
      </cdr:txBody>
    </cdr:sp>
  </cdr:relSizeAnchor>
</c:userShapes>
</file>

<file path=xl/drawings/drawing29.xml><?xml version="1.0" encoding="utf-8"?>
<xdr:wsDr xmlns:xdr="http://schemas.openxmlformats.org/drawingml/2006/spreadsheetDrawing" xmlns:a="http://schemas.openxmlformats.org/drawingml/2006/main">
  <xdr:twoCellAnchor>
    <xdr:from>
      <xdr:col>1</xdr:col>
      <xdr:colOff>0</xdr:colOff>
      <xdr:row>3</xdr:row>
      <xdr:rowOff>0</xdr:rowOff>
    </xdr:from>
    <xdr:to>
      <xdr:col>13</xdr:col>
      <xdr:colOff>530900</xdr:colOff>
      <xdr:row>48</xdr:row>
      <xdr:rowOff>134436</xdr:rowOff>
    </xdr:to>
    <xdr:grpSp>
      <xdr:nvGrpSpPr>
        <xdr:cNvPr id="2" name="Grupė 1">
          <a:extLst>
            <a:ext uri="{FF2B5EF4-FFF2-40B4-BE49-F238E27FC236}">
              <a16:creationId xmlns:a16="http://schemas.microsoft.com/office/drawing/2014/main" id="{00000000-0008-0000-1500-000002000000}"/>
            </a:ext>
          </a:extLst>
        </xdr:cNvPr>
        <xdr:cNvGrpSpPr/>
      </xdr:nvGrpSpPr>
      <xdr:grpSpPr>
        <a:xfrm>
          <a:off x="504265" y="549088"/>
          <a:ext cx="9697311" cy="8202672"/>
          <a:chOff x="9986529" y="2262621"/>
          <a:chExt cx="9658514" cy="8722215"/>
        </a:xfrm>
      </xdr:grpSpPr>
      <xdr:graphicFrame macro="">
        <xdr:nvGraphicFramePr>
          <xdr:cNvPr id="3" name="Diagrama 2">
            <a:extLst>
              <a:ext uri="{FF2B5EF4-FFF2-40B4-BE49-F238E27FC236}">
                <a16:creationId xmlns:a16="http://schemas.microsoft.com/office/drawing/2014/main" id="{00000000-0008-0000-1500-000003000000}"/>
              </a:ext>
            </a:extLst>
          </xdr:cNvPr>
          <xdr:cNvGraphicFramePr/>
        </xdr:nvGraphicFramePr>
        <xdr:xfrm>
          <a:off x="9986529" y="2269980"/>
          <a:ext cx="4683702" cy="3065752"/>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Diagrama 3">
            <a:extLst>
              <a:ext uri="{FF2B5EF4-FFF2-40B4-BE49-F238E27FC236}">
                <a16:creationId xmlns:a16="http://schemas.microsoft.com/office/drawing/2014/main" id="{00000000-0008-0000-1500-000004000000}"/>
              </a:ext>
            </a:extLst>
          </xdr:cNvPr>
          <xdr:cNvGraphicFramePr>
            <a:graphicFrameLocks/>
          </xdr:cNvGraphicFramePr>
        </xdr:nvGraphicFramePr>
        <xdr:xfrm>
          <a:off x="9992591" y="5080388"/>
          <a:ext cx="4685434" cy="3070081"/>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Diagrama 4">
            <a:extLst>
              <a:ext uri="{FF2B5EF4-FFF2-40B4-BE49-F238E27FC236}">
                <a16:creationId xmlns:a16="http://schemas.microsoft.com/office/drawing/2014/main" id="{00000000-0008-0000-1500-000005000000}"/>
              </a:ext>
            </a:extLst>
          </xdr:cNvPr>
          <xdr:cNvGraphicFramePr>
            <a:graphicFrameLocks/>
          </xdr:cNvGraphicFramePr>
        </xdr:nvGraphicFramePr>
        <xdr:xfrm>
          <a:off x="10066467" y="7914036"/>
          <a:ext cx="4687200" cy="30708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Diagrama 5">
            <a:extLst>
              <a:ext uri="{FF2B5EF4-FFF2-40B4-BE49-F238E27FC236}">
                <a16:creationId xmlns:a16="http://schemas.microsoft.com/office/drawing/2014/main" id="{00000000-0008-0000-1500-000006000000}"/>
              </a:ext>
            </a:extLst>
          </xdr:cNvPr>
          <xdr:cNvGraphicFramePr>
            <a:graphicFrameLocks/>
          </xdr:cNvGraphicFramePr>
        </xdr:nvGraphicFramePr>
        <xdr:xfrm>
          <a:off x="14937798" y="2262621"/>
          <a:ext cx="4695825" cy="3064886"/>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7" name="Diagrama 6">
            <a:extLst>
              <a:ext uri="{FF2B5EF4-FFF2-40B4-BE49-F238E27FC236}">
                <a16:creationId xmlns:a16="http://schemas.microsoft.com/office/drawing/2014/main" id="{00000000-0008-0000-1500-000007000000}"/>
              </a:ext>
            </a:extLst>
          </xdr:cNvPr>
          <xdr:cNvGraphicFramePr>
            <a:graphicFrameLocks/>
          </xdr:cNvGraphicFramePr>
        </xdr:nvGraphicFramePr>
        <xdr:xfrm>
          <a:off x="14947486" y="5069711"/>
          <a:ext cx="4697557" cy="3060556"/>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8" name="Diagrama 7">
            <a:extLst>
              <a:ext uri="{FF2B5EF4-FFF2-40B4-BE49-F238E27FC236}">
                <a16:creationId xmlns:a16="http://schemas.microsoft.com/office/drawing/2014/main" id="{00000000-0008-0000-1500-000008000000}"/>
              </a:ext>
            </a:extLst>
          </xdr:cNvPr>
          <xdr:cNvGraphicFramePr>
            <a:graphicFrameLocks/>
          </xdr:cNvGraphicFramePr>
        </xdr:nvGraphicFramePr>
        <xdr:xfrm>
          <a:off x="14936932" y="7892685"/>
          <a:ext cx="4697557" cy="3074410"/>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5603</xdr:colOff>
      <xdr:row>3</xdr:row>
      <xdr:rowOff>14846</xdr:rowOff>
    </xdr:from>
    <xdr:to>
      <xdr:col>1</xdr:col>
      <xdr:colOff>6215344</xdr:colOff>
      <xdr:row>26</xdr:row>
      <xdr:rowOff>29135</xdr:rowOff>
    </xdr:to>
    <xdr:graphicFrame macro="">
      <xdr:nvGraphicFramePr>
        <xdr:cNvPr id="2" name="Diagrama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3</xdr:col>
      <xdr:colOff>38100</xdr:colOff>
      <xdr:row>15</xdr:row>
      <xdr:rowOff>745418</xdr:rowOff>
    </xdr:from>
    <xdr:to>
      <xdr:col>4</xdr:col>
      <xdr:colOff>19050</xdr:colOff>
      <xdr:row>16</xdr:row>
      <xdr:rowOff>1672</xdr:rowOff>
    </xdr:to>
    <xdr:pic>
      <xdr:nvPicPr>
        <xdr:cNvPr id="9" name="Paveikslėlis 8">
          <a:extLst>
            <a:ext uri="{FF2B5EF4-FFF2-40B4-BE49-F238E27FC236}">
              <a16:creationId xmlns:a16="http://schemas.microsoft.com/office/drawing/2014/main" id="{00000000-0008-0000-1800-000009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505075" y="6231818"/>
          <a:ext cx="952500" cy="151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314326</xdr:colOff>
      <xdr:row>4</xdr:row>
      <xdr:rowOff>4185</xdr:rowOff>
    </xdr:from>
    <xdr:to>
      <xdr:col>7</xdr:col>
      <xdr:colOff>266700</xdr:colOff>
      <xdr:row>22</xdr:row>
      <xdr:rowOff>234446</xdr:rowOff>
    </xdr:to>
    <xdr:pic>
      <xdr:nvPicPr>
        <xdr:cNvPr id="19" name="Paveikslėlis 18">
          <a:extLst>
            <a:ext uri="{FF2B5EF4-FFF2-40B4-BE49-F238E27FC236}">
              <a16:creationId xmlns:a16="http://schemas.microsoft.com/office/drawing/2014/main" id="{00000000-0008-0000-18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0126" y="899535"/>
          <a:ext cx="6819899" cy="4583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3</xdr:col>
      <xdr:colOff>66261</xdr:colOff>
      <xdr:row>5</xdr:row>
      <xdr:rowOff>198783</xdr:rowOff>
    </xdr:from>
    <xdr:to>
      <xdr:col>3</xdr:col>
      <xdr:colOff>1390236</xdr:colOff>
      <xdr:row>5</xdr:row>
      <xdr:rowOff>551208</xdr:rowOff>
    </xdr:to>
    <xdr:pic>
      <xdr:nvPicPr>
        <xdr:cNvPr id="13" name="Paveikslėlis 12">
          <a:extLst>
            <a:ext uri="{FF2B5EF4-FFF2-40B4-BE49-F238E27FC236}">
              <a16:creationId xmlns:a16="http://schemas.microsoft.com/office/drawing/2014/main" id="{00000000-0008-0000-1900-00000D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91609" y="1731066"/>
          <a:ext cx="1323975"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405848</xdr:colOff>
      <xdr:row>9</xdr:row>
      <xdr:rowOff>306457</xdr:rowOff>
    </xdr:from>
    <xdr:to>
      <xdr:col>3</xdr:col>
      <xdr:colOff>1155103</xdr:colOff>
      <xdr:row>9</xdr:row>
      <xdr:rowOff>505239</xdr:rowOff>
    </xdr:to>
    <xdr:pic>
      <xdr:nvPicPr>
        <xdr:cNvPr id="19" name="Paveikslėlis 18">
          <a:extLst>
            <a:ext uri="{FF2B5EF4-FFF2-40B4-BE49-F238E27FC236}">
              <a16:creationId xmlns:a16="http://schemas.microsoft.com/office/drawing/2014/main" id="{00000000-0008-0000-1900-00001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31196" y="4431196"/>
          <a:ext cx="749255" cy="198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142875</xdr:colOff>
      <xdr:row>4</xdr:row>
      <xdr:rowOff>0</xdr:rowOff>
    </xdr:from>
    <xdr:to>
      <xdr:col>5</xdr:col>
      <xdr:colOff>771525</xdr:colOff>
      <xdr:row>47</xdr:row>
      <xdr:rowOff>28575</xdr:rowOff>
    </xdr:to>
    <xdr:pic>
      <xdr:nvPicPr>
        <xdr:cNvPr id="5" name="Paveikslėlis 4">
          <a:extLst>
            <a:ext uri="{FF2B5EF4-FFF2-40B4-BE49-F238E27FC236}">
              <a16:creationId xmlns:a16="http://schemas.microsoft.com/office/drawing/2014/main" id="{00000000-0008-0000-19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8675" y="885825"/>
          <a:ext cx="6115050" cy="823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3</xdr:col>
      <xdr:colOff>142875</xdr:colOff>
      <xdr:row>5</xdr:row>
      <xdr:rowOff>323850</xdr:rowOff>
    </xdr:from>
    <xdr:to>
      <xdr:col>3</xdr:col>
      <xdr:colOff>1428750</xdr:colOff>
      <xdr:row>5</xdr:row>
      <xdr:rowOff>695325</xdr:rowOff>
    </xdr:to>
    <xdr:pic>
      <xdr:nvPicPr>
        <xdr:cNvPr id="2" name="Paveikslėlis 1">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76625" y="1847850"/>
          <a:ext cx="128587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600075</xdr:colOff>
      <xdr:row>6</xdr:row>
      <xdr:rowOff>1133475</xdr:rowOff>
    </xdr:from>
    <xdr:to>
      <xdr:col>3</xdr:col>
      <xdr:colOff>1495425</xdr:colOff>
      <xdr:row>6</xdr:row>
      <xdr:rowOff>1266825</xdr:rowOff>
    </xdr:to>
    <xdr:pic>
      <xdr:nvPicPr>
        <xdr:cNvPr id="23" name="Paveikslėlis 22">
          <a:extLst>
            <a:ext uri="{FF2B5EF4-FFF2-40B4-BE49-F238E27FC236}">
              <a16:creationId xmlns:a16="http://schemas.microsoft.com/office/drawing/2014/main" id="{00000000-0008-0000-1A00-000017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19600" y="2838450"/>
          <a:ext cx="8953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1200150</xdr:colOff>
          <xdr:row>6</xdr:row>
          <xdr:rowOff>266700</xdr:rowOff>
        </xdr:from>
        <xdr:to>
          <xdr:col>4</xdr:col>
          <xdr:colOff>495300</xdr:colOff>
          <xdr:row>6</xdr:row>
          <xdr:rowOff>523875</xdr:rowOff>
        </xdr:to>
        <xdr:sp macro="" textlink="">
          <xdr:nvSpPr>
            <xdr:cNvPr id="37907" name="Object 19" hidden="1">
              <a:extLst>
                <a:ext uri="{63B3BB69-23CF-44E3-9099-C40C66FF867C}">
                  <a14:compatExt spid="_x0000_s37907"/>
                </a:ext>
                <a:ext uri="{FF2B5EF4-FFF2-40B4-BE49-F238E27FC236}">
                  <a16:creationId xmlns:a16="http://schemas.microsoft.com/office/drawing/2014/main" id="{00000000-0008-0000-1A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247650</xdr:colOff>
      <xdr:row>4</xdr:row>
      <xdr:rowOff>46201</xdr:rowOff>
    </xdr:from>
    <xdr:to>
      <xdr:col>6</xdr:col>
      <xdr:colOff>895350</xdr:colOff>
      <xdr:row>11</xdr:row>
      <xdr:rowOff>0</xdr:rowOff>
    </xdr:to>
    <xdr:pic>
      <xdr:nvPicPr>
        <xdr:cNvPr id="6" name="Paveikslėlis 5">
          <a:extLst>
            <a:ext uri="{FF2B5EF4-FFF2-40B4-BE49-F238E27FC236}">
              <a16:creationId xmlns:a16="http://schemas.microsoft.com/office/drawing/2014/main" id="{00000000-0008-0000-1A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33450" y="1103476"/>
          <a:ext cx="7181850" cy="3144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3</xdr:col>
      <xdr:colOff>142875</xdr:colOff>
      <xdr:row>10</xdr:row>
      <xdr:rowOff>0</xdr:rowOff>
    </xdr:from>
    <xdr:to>
      <xdr:col>3</xdr:col>
      <xdr:colOff>1428750</xdr:colOff>
      <xdr:row>10</xdr:row>
      <xdr:rowOff>0</xdr:rowOff>
    </xdr:to>
    <xdr:pic>
      <xdr:nvPicPr>
        <xdr:cNvPr id="2" name="Paveikslėlis 1">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81475" y="1704975"/>
          <a:ext cx="12858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142875</xdr:colOff>
      <xdr:row>3</xdr:row>
      <xdr:rowOff>190500</xdr:rowOff>
    </xdr:from>
    <xdr:to>
      <xdr:col>5</xdr:col>
      <xdr:colOff>228600</xdr:colOff>
      <xdr:row>14</xdr:row>
      <xdr:rowOff>123825</xdr:rowOff>
    </xdr:to>
    <xdr:pic>
      <xdr:nvPicPr>
        <xdr:cNvPr id="4" name="Paveikslėlis 3">
          <a:extLst>
            <a:ext uri="{FF2B5EF4-FFF2-40B4-BE49-F238E27FC236}">
              <a16:creationId xmlns:a16="http://schemas.microsoft.com/office/drawing/2014/main" id="{00000000-0008-0000-1B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675" y="904875"/>
          <a:ext cx="6115050" cy="6734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133351</xdr:colOff>
      <xdr:row>4</xdr:row>
      <xdr:rowOff>95250</xdr:rowOff>
    </xdr:from>
    <xdr:to>
      <xdr:col>2</xdr:col>
      <xdr:colOff>85725</xdr:colOff>
      <xdr:row>28</xdr:row>
      <xdr:rowOff>71850</xdr:rowOff>
    </xdr:to>
    <xdr:grpSp>
      <xdr:nvGrpSpPr>
        <xdr:cNvPr id="5" name="Grupė 4">
          <a:extLst>
            <a:ext uri="{FF2B5EF4-FFF2-40B4-BE49-F238E27FC236}">
              <a16:creationId xmlns:a16="http://schemas.microsoft.com/office/drawing/2014/main" id="{00000000-0008-0000-0400-000005000000}"/>
            </a:ext>
          </a:extLst>
        </xdr:cNvPr>
        <xdr:cNvGrpSpPr/>
      </xdr:nvGrpSpPr>
      <xdr:grpSpPr>
        <a:xfrm>
          <a:off x="638176" y="828675"/>
          <a:ext cx="5410199" cy="4320000"/>
          <a:chOff x="709218" y="827028"/>
          <a:chExt cx="5495338" cy="5030831"/>
        </a:xfrm>
        <a:noFill/>
      </xdr:grpSpPr>
      <xdr:graphicFrame macro="">
        <xdr:nvGraphicFramePr>
          <xdr:cNvPr id="6" name="Diagrama 5">
            <a:extLst>
              <a:ext uri="{FF2B5EF4-FFF2-40B4-BE49-F238E27FC236}">
                <a16:creationId xmlns:a16="http://schemas.microsoft.com/office/drawing/2014/main" id="{00000000-0008-0000-0400-000006000000}"/>
              </a:ext>
            </a:extLst>
          </xdr:cNvPr>
          <xdr:cNvGraphicFramePr>
            <a:graphicFrameLocks/>
          </xdr:cNvGraphicFramePr>
        </xdr:nvGraphicFramePr>
        <xdr:xfrm>
          <a:off x="709218" y="827028"/>
          <a:ext cx="5089176" cy="503083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7" name="Diagrama 6">
            <a:extLst>
              <a:ext uri="{FF2B5EF4-FFF2-40B4-BE49-F238E27FC236}">
                <a16:creationId xmlns:a16="http://schemas.microsoft.com/office/drawing/2014/main" id="{00000000-0008-0000-0400-000007000000}"/>
              </a:ext>
            </a:extLst>
          </xdr:cNvPr>
          <xdr:cNvGraphicFramePr>
            <a:graphicFrameLocks/>
          </xdr:cNvGraphicFramePr>
        </xdr:nvGraphicFramePr>
        <xdr:xfrm>
          <a:off x="3534286" y="880601"/>
          <a:ext cx="2670270" cy="493613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xdr:col>
      <xdr:colOff>205209</xdr:colOff>
      <xdr:row>15</xdr:row>
      <xdr:rowOff>38822</xdr:rowOff>
    </xdr:from>
    <xdr:to>
      <xdr:col>1</xdr:col>
      <xdr:colOff>540402</xdr:colOff>
      <xdr:row>16</xdr:row>
      <xdr:rowOff>78386</xdr:rowOff>
    </xdr:to>
    <xdr:sp macro="" textlink="">
      <xdr:nvSpPr>
        <xdr:cNvPr id="8" name="TextBox 1">
          <a:extLst>
            <a:ext uri="{FF2B5EF4-FFF2-40B4-BE49-F238E27FC236}">
              <a16:creationId xmlns:a16="http://schemas.microsoft.com/office/drawing/2014/main" id="{00000000-0008-0000-0400-000008000000}"/>
            </a:ext>
          </a:extLst>
        </xdr:cNvPr>
        <xdr:cNvSpPr txBox="1"/>
      </xdr:nvSpPr>
      <xdr:spPr>
        <a:xfrm>
          <a:off x="710034" y="2762972"/>
          <a:ext cx="335193" cy="22053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lt-LT" sz="900"/>
            <a:t>1,0</a:t>
          </a:r>
          <a:endParaRPr lang="lt-LT" sz="1100"/>
        </a:p>
      </xdr:txBody>
    </xdr:sp>
    <xdr:clientData/>
  </xdr:twoCellAnchor>
  <xdr:twoCellAnchor>
    <xdr:from>
      <xdr:col>1</xdr:col>
      <xdr:colOff>4733925</xdr:colOff>
      <xdr:row>10</xdr:row>
      <xdr:rowOff>114300</xdr:rowOff>
    </xdr:from>
    <xdr:to>
      <xdr:col>1</xdr:col>
      <xdr:colOff>5143500</xdr:colOff>
      <xdr:row>11</xdr:row>
      <xdr:rowOff>95250</xdr:rowOff>
    </xdr:to>
    <xdr:sp macro="" textlink="">
      <xdr:nvSpPr>
        <xdr:cNvPr id="9" name="TextBox 1">
          <a:extLst>
            <a:ext uri="{FF2B5EF4-FFF2-40B4-BE49-F238E27FC236}">
              <a16:creationId xmlns:a16="http://schemas.microsoft.com/office/drawing/2014/main" id="{00000000-0008-0000-0400-000009000000}"/>
            </a:ext>
          </a:extLst>
        </xdr:cNvPr>
        <xdr:cNvSpPr txBox="1"/>
      </xdr:nvSpPr>
      <xdr:spPr>
        <a:xfrm>
          <a:off x="5238750" y="1933575"/>
          <a:ext cx="409575" cy="1619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lt-LT" sz="900"/>
            <a:t>1,6</a:t>
          </a:r>
          <a:endParaRPr lang="lt-LT" sz="1100"/>
        </a:p>
      </xdr:txBody>
    </xdr:sp>
    <xdr:clientData/>
  </xdr:twoCellAnchor>
  <xdr:twoCellAnchor>
    <xdr:from>
      <xdr:col>1</xdr:col>
      <xdr:colOff>3619499</xdr:colOff>
      <xdr:row>9</xdr:row>
      <xdr:rowOff>9525</xdr:rowOff>
    </xdr:from>
    <xdr:to>
      <xdr:col>1</xdr:col>
      <xdr:colOff>4581524</xdr:colOff>
      <xdr:row>10</xdr:row>
      <xdr:rowOff>76200</xdr:rowOff>
    </xdr:to>
    <xdr:sp macro="" textlink="">
      <xdr:nvSpPr>
        <xdr:cNvPr id="10" name="TextBox 1">
          <a:extLst>
            <a:ext uri="{FF2B5EF4-FFF2-40B4-BE49-F238E27FC236}">
              <a16:creationId xmlns:a16="http://schemas.microsoft.com/office/drawing/2014/main" id="{00000000-0008-0000-0400-00000A000000}"/>
            </a:ext>
          </a:extLst>
        </xdr:cNvPr>
        <xdr:cNvSpPr txBox="1"/>
      </xdr:nvSpPr>
      <xdr:spPr>
        <a:xfrm>
          <a:off x="4124324" y="1647825"/>
          <a:ext cx="962025" cy="2476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lt-LT" sz="900"/>
            <a:t>0,2</a:t>
          </a:r>
          <a:endParaRPr lang="lt-LT" sz="1100"/>
        </a:p>
      </xdr:txBody>
    </xdr:sp>
    <xdr:clientData/>
  </xdr:twoCellAnchor>
  <xdr:twoCellAnchor>
    <xdr:from>
      <xdr:col>1</xdr:col>
      <xdr:colOff>4724398</xdr:colOff>
      <xdr:row>9</xdr:row>
      <xdr:rowOff>47625</xdr:rowOff>
    </xdr:from>
    <xdr:to>
      <xdr:col>2</xdr:col>
      <xdr:colOff>28574</xdr:colOff>
      <xdr:row>10</xdr:row>
      <xdr:rowOff>114300</xdr:rowOff>
    </xdr:to>
    <xdr:sp macro="" textlink="">
      <xdr:nvSpPr>
        <xdr:cNvPr id="13" name="TextBox 1">
          <a:extLst>
            <a:ext uri="{FF2B5EF4-FFF2-40B4-BE49-F238E27FC236}">
              <a16:creationId xmlns:a16="http://schemas.microsoft.com/office/drawing/2014/main" id="{00000000-0008-0000-0400-00000D000000}"/>
            </a:ext>
          </a:extLst>
        </xdr:cNvPr>
        <xdr:cNvSpPr txBox="1"/>
      </xdr:nvSpPr>
      <xdr:spPr>
        <a:xfrm>
          <a:off x="5229223" y="1685925"/>
          <a:ext cx="762001" cy="2476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lt-LT" sz="900"/>
            <a:t>0,1</a:t>
          </a:r>
          <a:endParaRPr lang="lt-LT" sz="1100"/>
        </a:p>
      </xdr:txBody>
    </xdr:sp>
    <xdr:clientData/>
  </xdr:twoCellAnchor>
  <xdr:twoCellAnchor>
    <xdr:from>
      <xdr:col>1</xdr:col>
      <xdr:colOff>3600450</xdr:colOff>
      <xdr:row>10</xdr:row>
      <xdr:rowOff>19050</xdr:rowOff>
    </xdr:from>
    <xdr:to>
      <xdr:col>1</xdr:col>
      <xdr:colOff>4010025</xdr:colOff>
      <xdr:row>11</xdr:row>
      <xdr:rowOff>0</xdr:rowOff>
    </xdr:to>
    <xdr:sp macro="" textlink="">
      <xdr:nvSpPr>
        <xdr:cNvPr id="15" name="TextBox 1">
          <a:extLst>
            <a:ext uri="{FF2B5EF4-FFF2-40B4-BE49-F238E27FC236}">
              <a16:creationId xmlns:a16="http://schemas.microsoft.com/office/drawing/2014/main" id="{00000000-0008-0000-0400-00000F000000}"/>
            </a:ext>
          </a:extLst>
        </xdr:cNvPr>
        <xdr:cNvSpPr txBox="1"/>
      </xdr:nvSpPr>
      <xdr:spPr>
        <a:xfrm>
          <a:off x="4105275" y="1838325"/>
          <a:ext cx="409575" cy="1619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lt-LT" sz="900"/>
            <a:t>1,0</a:t>
          </a:r>
          <a:endParaRPr lang="lt-LT" sz="1100"/>
        </a:p>
      </xdr:txBody>
    </xdr:sp>
    <xdr:clientData/>
  </xdr:twoCellAnchor>
</xdr:wsDr>
</file>

<file path=xl/drawings/drawing5.xml><?xml version="1.0" encoding="utf-8"?>
<c:userShapes xmlns:c="http://schemas.openxmlformats.org/drawingml/2006/chart">
  <cdr:relSizeAnchor xmlns:cdr="http://schemas.openxmlformats.org/drawingml/2006/chartDrawing">
    <cdr:from>
      <cdr:x>0.13559</cdr:x>
      <cdr:y>0.24466</cdr:y>
    </cdr:from>
    <cdr:to>
      <cdr:x>0.35793</cdr:x>
      <cdr:y>0.39294</cdr:y>
    </cdr:to>
    <cdr:sp macro="" textlink="">
      <cdr:nvSpPr>
        <cdr:cNvPr id="3" name="TextBox 2">
          <a:extLst xmlns:a="http://schemas.openxmlformats.org/drawingml/2006/main">
            <a:ext uri="{FF2B5EF4-FFF2-40B4-BE49-F238E27FC236}">
              <a16:creationId xmlns:a16="http://schemas.microsoft.com/office/drawing/2014/main" id="{E5E8B228-63BB-48B9-86B2-97503DDC099B}"/>
            </a:ext>
          </a:extLst>
        </cdr:cNvPr>
        <cdr:cNvSpPr txBox="1"/>
      </cdr:nvSpPr>
      <cdr:spPr>
        <a:xfrm xmlns:a="http://schemas.openxmlformats.org/drawingml/2006/main">
          <a:off x="642277" y="1056936"/>
          <a:ext cx="1053172" cy="6405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t>10,4 proc.</a:t>
          </a:r>
          <a:endParaRPr lang="lt-LT" sz="1000"/>
        </a:p>
      </cdr:txBody>
    </cdr:sp>
  </cdr:relSizeAnchor>
  <cdr:relSizeAnchor xmlns:cdr="http://schemas.openxmlformats.org/drawingml/2006/chartDrawing">
    <cdr:from>
      <cdr:x>0.33113</cdr:x>
      <cdr:y>0.1436</cdr:y>
    </cdr:from>
    <cdr:to>
      <cdr:x>0.48048</cdr:x>
      <cdr:y>0.24337</cdr:y>
    </cdr:to>
    <cdr:sp macro="" textlink="">
      <cdr:nvSpPr>
        <cdr:cNvPr id="4" name="TextBox 1">
          <a:extLst xmlns:a="http://schemas.openxmlformats.org/drawingml/2006/main">
            <a:ext uri="{FF2B5EF4-FFF2-40B4-BE49-F238E27FC236}">
              <a16:creationId xmlns:a16="http://schemas.microsoft.com/office/drawing/2014/main" id="{5485A74F-F8E8-44FE-AD72-49ABE47E439F}"/>
            </a:ext>
          </a:extLst>
        </cdr:cNvPr>
        <cdr:cNvSpPr txBox="1"/>
      </cdr:nvSpPr>
      <cdr:spPr>
        <a:xfrm xmlns:a="http://schemas.openxmlformats.org/drawingml/2006/main">
          <a:off x="1801893" y="673180"/>
          <a:ext cx="812748" cy="4677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t>8,5 proc.</a:t>
          </a:r>
          <a:endParaRPr lang="lt-LT" sz="1000"/>
        </a:p>
      </cdr:txBody>
    </cdr:sp>
  </cdr:relSizeAnchor>
</c:userShapes>
</file>

<file path=xl/drawings/drawing6.xml><?xml version="1.0" encoding="utf-8"?>
<c:userShapes xmlns:c="http://schemas.openxmlformats.org/drawingml/2006/chart">
  <cdr:relSizeAnchor xmlns:cdr="http://schemas.openxmlformats.org/drawingml/2006/chartDrawing">
    <cdr:from>
      <cdr:x>0.26568</cdr:x>
      <cdr:y>0.14913</cdr:y>
    </cdr:from>
    <cdr:to>
      <cdr:x>0.58184</cdr:x>
      <cdr:y>0.18978</cdr:y>
    </cdr:to>
    <cdr:sp macro="" textlink="">
      <cdr:nvSpPr>
        <cdr:cNvPr id="2" name="TextBox 1">
          <a:extLst xmlns:a="http://schemas.openxmlformats.org/drawingml/2006/main">
            <a:ext uri="{FF2B5EF4-FFF2-40B4-BE49-F238E27FC236}">
              <a16:creationId xmlns:a16="http://schemas.microsoft.com/office/drawing/2014/main" id="{4E2EF6E6-0523-4140-A23E-BD16F76093F7}"/>
            </a:ext>
          </a:extLst>
        </cdr:cNvPr>
        <cdr:cNvSpPr txBox="1"/>
      </cdr:nvSpPr>
      <cdr:spPr>
        <a:xfrm xmlns:a="http://schemas.openxmlformats.org/drawingml/2006/main">
          <a:off x="698434" y="632121"/>
          <a:ext cx="831153" cy="1723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t>9,9</a:t>
          </a:r>
          <a:r>
            <a:rPr lang="en-US" sz="1000" baseline="0"/>
            <a:t> </a:t>
          </a:r>
          <a:r>
            <a:rPr lang="en-US" sz="1000"/>
            <a:t>proc.</a:t>
          </a:r>
          <a:endParaRPr lang="lt-LT" sz="1000"/>
        </a:p>
      </cdr:txBody>
    </cdr:sp>
  </cdr:relSizeAnchor>
  <cdr:relSizeAnchor xmlns:cdr="http://schemas.openxmlformats.org/drawingml/2006/chartDrawing">
    <cdr:from>
      <cdr:x>0.65442</cdr:x>
      <cdr:y>0.14398</cdr:y>
    </cdr:from>
    <cdr:to>
      <cdr:x>0.98781</cdr:x>
      <cdr:y>0.18016</cdr:y>
    </cdr:to>
    <cdr:sp macro="" textlink="">
      <cdr:nvSpPr>
        <cdr:cNvPr id="3" name="TextBox 1">
          <a:extLst xmlns:a="http://schemas.openxmlformats.org/drawingml/2006/main">
            <a:ext uri="{FF2B5EF4-FFF2-40B4-BE49-F238E27FC236}">
              <a16:creationId xmlns:a16="http://schemas.microsoft.com/office/drawing/2014/main" id="{42C70D23-348D-4133-B893-A20A4EE97F2F}"/>
            </a:ext>
          </a:extLst>
        </cdr:cNvPr>
        <cdr:cNvSpPr txBox="1"/>
      </cdr:nvSpPr>
      <cdr:spPr>
        <a:xfrm xmlns:a="http://schemas.openxmlformats.org/drawingml/2006/main">
          <a:off x="1533708" y="610287"/>
          <a:ext cx="781331" cy="1533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aseline="0"/>
            <a:t>9,6 </a:t>
          </a:r>
          <a:r>
            <a:rPr lang="en-US" sz="1000"/>
            <a:t>proc.</a:t>
          </a:r>
          <a:endParaRPr lang="lt-LT" sz="1000"/>
        </a:p>
      </cdr:txBody>
    </cdr:sp>
  </cdr:relSizeAnchor>
  <cdr:relSizeAnchor xmlns:cdr="http://schemas.openxmlformats.org/drawingml/2006/chartDrawing">
    <cdr:from>
      <cdr:x>0.29577</cdr:x>
      <cdr:y>0.41714</cdr:y>
    </cdr:from>
    <cdr:to>
      <cdr:x>0.44092</cdr:x>
      <cdr:y>0.46917</cdr:y>
    </cdr:to>
    <cdr:sp macro="" textlink="">
      <cdr:nvSpPr>
        <cdr:cNvPr id="6" name="TextBox 5">
          <a:extLst xmlns:a="http://schemas.openxmlformats.org/drawingml/2006/main">
            <a:ext uri="{FF2B5EF4-FFF2-40B4-BE49-F238E27FC236}">
              <a16:creationId xmlns:a16="http://schemas.microsoft.com/office/drawing/2014/main" id="{9E568E9B-0E8B-4DEC-9ACC-E5B2447B3F21}"/>
            </a:ext>
          </a:extLst>
        </cdr:cNvPr>
        <cdr:cNvSpPr txBox="1"/>
      </cdr:nvSpPr>
      <cdr:spPr>
        <a:xfrm xmlns:a="http://schemas.openxmlformats.org/drawingml/2006/main">
          <a:off x="737523" y="1985478"/>
          <a:ext cx="361950"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lt-LT" sz="900"/>
            <a:t>5,8</a:t>
          </a:r>
          <a:endParaRPr lang="lt-LT" sz="1100"/>
        </a:p>
      </cdr:txBody>
    </cdr:sp>
  </cdr:relSizeAnchor>
  <cdr:relSizeAnchor xmlns:cdr="http://schemas.openxmlformats.org/drawingml/2006/chartDrawing">
    <cdr:from>
      <cdr:x>0.71176</cdr:x>
      <cdr:y>0.42892</cdr:y>
    </cdr:from>
    <cdr:to>
      <cdr:x>0.85691</cdr:x>
      <cdr:y>0.48095</cdr:y>
    </cdr:to>
    <cdr:sp macro="" textlink="">
      <cdr:nvSpPr>
        <cdr:cNvPr id="7" name="TextBox 1">
          <a:extLst xmlns:a="http://schemas.openxmlformats.org/drawingml/2006/main">
            <a:ext uri="{FF2B5EF4-FFF2-40B4-BE49-F238E27FC236}">
              <a16:creationId xmlns:a16="http://schemas.microsoft.com/office/drawing/2014/main" id="{6FB71C7C-0087-437D-BB49-66EF0E1C650A}"/>
            </a:ext>
          </a:extLst>
        </cdr:cNvPr>
        <cdr:cNvSpPr txBox="1"/>
      </cdr:nvSpPr>
      <cdr:spPr>
        <a:xfrm xmlns:a="http://schemas.openxmlformats.org/drawingml/2006/main">
          <a:off x="1774825" y="2041525"/>
          <a:ext cx="361950" cy="2476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t-LT" sz="900"/>
            <a:t>4,4</a:t>
          </a:r>
          <a:endParaRPr lang="lt-LT" sz="1100"/>
        </a:p>
      </cdr:txBody>
    </cdr:sp>
  </cdr:relSizeAnchor>
  <cdr:relSizeAnchor xmlns:cdr="http://schemas.openxmlformats.org/drawingml/2006/chartDrawing">
    <cdr:from>
      <cdr:x>0.29922</cdr:x>
      <cdr:y>0.68106</cdr:y>
    </cdr:from>
    <cdr:to>
      <cdr:x>0.44437</cdr:x>
      <cdr:y>0.73309</cdr:y>
    </cdr:to>
    <cdr:sp macro="" textlink="">
      <cdr:nvSpPr>
        <cdr:cNvPr id="8" name="TextBox 1">
          <a:extLst xmlns:a="http://schemas.openxmlformats.org/drawingml/2006/main">
            <a:ext uri="{FF2B5EF4-FFF2-40B4-BE49-F238E27FC236}">
              <a16:creationId xmlns:a16="http://schemas.microsoft.com/office/drawing/2014/main" id="{6FB71C7C-0087-437D-BB49-66EF0E1C650A}"/>
            </a:ext>
          </a:extLst>
        </cdr:cNvPr>
        <cdr:cNvSpPr txBox="1"/>
      </cdr:nvSpPr>
      <cdr:spPr>
        <a:xfrm xmlns:a="http://schemas.openxmlformats.org/drawingml/2006/main">
          <a:off x="746125" y="3241675"/>
          <a:ext cx="361950" cy="2476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t-LT" sz="900"/>
            <a:t>2,9</a:t>
          </a:r>
          <a:endParaRPr lang="lt-LT" sz="1100"/>
        </a:p>
      </cdr:txBody>
    </cdr:sp>
  </cdr:relSizeAnchor>
  <cdr:relSizeAnchor xmlns:cdr="http://schemas.openxmlformats.org/drawingml/2006/chartDrawing">
    <cdr:from>
      <cdr:x>0.70794</cdr:x>
      <cdr:y>0.64504</cdr:y>
    </cdr:from>
    <cdr:to>
      <cdr:x>0.85309</cdr:x>
      <cdr:y>0.69707</cdr:y>
    </cdr:to>
    <cdr:sp macro="" textlink="">
      <cdr:nvSpPr>
        <cdr:cNvPr id="9" name="TextBox 1">
          <a:extLst xmlns:a="http://schemas.openxmlformats.org/drawingml/2006/main">
            <a:ext uri="{FF2B5EF4-FFF2-40B4-BE49-F238E27FC236}">
              <a16:creationId xmlns:a16="http://schemas.microsoft.com/office/drawing/2014/main" id="{6FB71C7C-0087-437D-BB49-66EF0E1C650A}"/>
            </a:ext>
          </a:extLst>
        </cdr:cNvPr>
        <cdr:cNvSpPr txBox="1"/>
      </cdr:nvSpPr>
      <cdr:spPr>
        <a:xfrm xmlns:a="http://schemas.openxmlformats.org/drawingml/2006/main">
          <a:off x="1765300" y="3142349"/>
          <a:ext cx="361950" cy="25346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t-LT" sz="900"/>
            <a:t>3,5</a:t>
          </a:r>
          <a:endParaRPr lang="lt-LT" sz="1100"/>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266700</xdr:colOff>
      <xdr:row>3</xdr:row>
      <xdr:rowOff>171451</xdr:rowOff>
    </xdr:from>
    <xdr:to>
      <xdr:col>1</xdr:col>
      <xdr:colOff>4586700</xdr:colOff>
      <xdr:row>20</xdr:row>
      <xdr:rowOff>97276</xdr:rowOff>
    </xdr:to>
    <xdr:graphicFrame macro="">
      <xdr:nvGraphicFramePr>
        <xdr:cNvPr id="3" name="Diagrama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257174</xdr:colOff>
      <xdr:row>3</xdr:row>
      <xdr:rowOff>61911</xdr:rowOff>
    </xdr:from>
    <xdr:to>
      <xdr:col>1</xdr:col>
      <xdr:colOff>4577174</xdr:colOff>
      <xdr:row>20</xdr:row>
      <xdr:rowOff>0</xdr:rowOff>
    </xdr:to>
    <xdr:graphicFrame macro="">
      <xdr:nvGraphicFramePr>
        <xdr:cNvPr id="2" name="Diagrama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0.43088</cdr:x>
      <cdr:y>0.04797</cdr:y>
    </cdr:from>
    <cdr:to>
      <cdr:x>0.53378</cdr:x>
      <cdr:y>0.1269</cdr:y>
    </cdr:to>
    <cdr:sp macro="" textlink="">
      <cdr:nvSpPr>
        <cdr:cNvPr id="3"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cdr:x>
      <cdr:y>0</cdr:y>
    </cdr:from>
    <cdr:to>
      <cdr:x>0.17639</cdr:x>
      <cdr:y>0.0678</cdr:y>
    </cdr:to>
    <cdr:sp macro="" textlink="">
      <cdr:nvSpPr>
        <cdr:cNvPr id="5" name="TextBox 4"/>
        <cdr:cNvSpPr txBox="1"/>
      </cdr:nvSpPr>
      <cdr:spPr>
        <a:xfrm xmlns:a="http://schemas.openxmlformats.org/drawingml/2006/main">
          <a:off x="0" y="0"/>
          <a:ext cx="762005" cy="204394"/>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lt-LT" sz="1000">
              <a:effectLst/>
              <a:latin typeface="Arial" panose="020B0604020202020204" pitchFamily="34" charset="0"/>
              <a:ea typeface="+mn-ea"/>
              <a:cs typeface="Arial" panose="020B0604020202020204" pitchFamily="34" charset="0"/>
            </a:rPr>
            <a:t>mln. EUR</a:t>
          </a:r>
          <a:endParaRPr lang="en-GB" sz="1000">
            <a:effectLst/>
            <a:latin typeface="Arial" panose="020B0604020202020204" pitchFamily="34" charset="0"/>
            <a:cs typeface="Arial" panose="020B0604020202020204" pitchFamily="34" charset="0"/>
          </a:endParaRPr>
        </a:p>
        <a:p xmlns:a="http://schemas.openxmlformats.org/drawingml/2006/main">
          <a:endParaRPr lang="en-US" sz="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0.43088</cdr:x>
      <cdr:y>0.04797</cdr:y>
    </cdr:from>
    <cdr:to>
      <cdr:x>0.53378</cdr:x>
      <cdr:y>0.1269</cdr:y>
    </cdr:to>
    <cdr:sp macro="" textlink="">
      <cdr:nvSpPr>
        <cdr:cNvPr id="2" name="TextBox 1"/>
        <cdr:cNvSpPr txBox="1"/>
      </cdr:nvSpPr>
      <cdr:spPr>
        <a:xfrm xmlns:a="http://schemas.openxmlformats.org/drawingml/2006/main">
          <a:off x="4877650" y="234227"/>
          <a:ext cx="1161338" cy="387767"/>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endParaRPr lang="lt-LT"/>
        </a:p>
      </cdr:txBody>
    </cdr:sp>
  </cdr:relSizeAnchor>
  <cdr:relSizeAnchor xmlns:cdr="http://schemas.openxmlformats.org/drawingml/2006/chartDrawing">
    <cdr:from>
      <cdr:x>0</cdr:x>
      <cdr:y>0</cdr:y>
    </cdr:from>
    <cdr:to>
      <cdr:x>0.76662</cdr:x>
      <cdr:y>0.08763</cdr:y>
    </cdr:to>
    <cdr:sp macro="" textlink="">
      <cdr:nvSpPr>
        <cdr:cNvPr id="4" name="TextBox 4"/>
        <cdr:cNvSpPr txBox="1"/>
      </cdr:nvSpPr>
      <cdr:spPr>
        <a:xfrm xmlns:a="http://schemas.openxmlformats.org/drawingml/2006/main">
          <a:off x="0" y="0"/>
          <a:ext cx="3308210" cy="25975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GB" sz="1200">
            <a:effectLst/>
            <a:latin typeface="Arial" panose="020B0604020202020204" pitchFamily="34" charset="0"/>
            <a:cs typeface="Arial" panose="020B0604020202020204" pitchFamily="34" charset="0"/>
          </a:endParaRPr>
        </a:p>
        <a:p xmlns:a="http://schemas.openxmlformats.org/drawingml/2006/main">
          <a:endParaRPr lang="en-US" sz="12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ruksenaite/AppData/Local/Microsoft/Windows/INetCache/IE/777GIT9C/2019+pavasaris+ERS+lenteles+ir+paveiksla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1%20Isvados%20ir%20ataskaitos/I&#353;vados%202019/Stabilumo%202019%20m.%20programos%20vertinimas/DSA/MAC%20DSA%20LT%202019_stabilumo%20program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1%20Isvados%20ir%20ataskaitos/I&#353;vados%202019/Stabilumo%202019%20m.%20programos%20vertinimas/02.%20Ataskait&#261;%20sudaran&#269;ios%20dalys/I&#353;laidos/savivaldybi&#371;_i&#353;laidos2014-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1%20Isvados%20ir%20ataskaitos/Deficito%20monitoringas/Pajam&#371;Vykdymas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Kopija%20bendrai%20priemon&#279;s_04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nys"/>
      <sheetName val="1pr"/>
      <sheetName val="2pr"/>
      <sheetName val="3pr"/>
      <sheetName val="4pr"/>
      <sheetName val="5pr"/>
      <sheetName val="6pr"/>
      <sheetName val="1 pav."/>
      <sheetName val="2 pav."/>
      <sheetName val="1 lentelė"/>
      <sheetName val="2 lentelė"/>
      <sheetName val="3 pav."/>
      <sheetName val="4 pav."/>
      <sheetName val="5 pav."/>
      <sheetName val="6 pav."/>
      <sheetName val="7 pav."/>
      <sheetName val="8 pav."/>
      <sheetName val="9 pav."/>
      <sheetName val="10 pav."/>
      <sheetName val="11 pav."/>
      <sheetName val="12 pav."/>
      <sheetName val="13 pav."/>
      <sheetName val="14 pav."/>
      <sheetName val="15 pav."/>
      <sheetName val="16 pav."/>
      <sheetName val="17  pav."/>
      <sheetName val="18 pav."/>
      <sheetName val="19 pav."/>
      <sheetName val="20 pav."/>
      <sheetName val="21 pav."/>
      <sheetName val="22 pav."/>
      <sheetName val="3 lentelė"/>
      <sheetName val="4 lentelė"/>
      <sheetName val="5 lentelė"/>
      <sheetName val="2 pried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E3">
            <v>2012</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 Instructions"/>
      <sheetName val="Input 1 - Basics"/>
      <sheetName val="Input 2 - Data"/>
      <sheetName val="Input 3 - Debt and Banking"/>
      <sheetName val="Input 4 - Forecast"/>
      <sheetName val="Input 5 - Scenario Design"/>
      <sheetName val="Fan Chart"/>
      <sheetName val="Output - Instructions"/>
      <sheetName val="Output - Basic1"/>
      <sheetName val="Output - Basic2"/>
      <sheetName val="Output - Realism"/>
      <sheetName val="Output - Shocks"/>
      <sheetName val="Output - Heat Map"/>
      <sheetName val="Baseline"/>
      <sheetName val="Baseline debt"/>
      <sheetName val="Benchmarks"/>
      <sheetName val="Lists-Modules-ChartData"/>
      <sheetName val="HeatMap"/>
      <sheetName val="primary"/>
      <sheetName val="growth"/>
      <sheetName val="interest"/>
      <sheetName val="exchange"/>
      <sheetName val="combo"/>
      <sheetName val="contingent"/>
      <sheetName val="historical"/>
      <sheetName val="constant pb"/>
      <sheetName val="custom1"/>
      <sheetName val="custom2"/>
    </sheetNames>
    <sheetDataSet>
      <sheetData sheetId="0"/>
      <sheetData sheetId="1">
        <row r="17">
          <cell r="D17">
            <v>2019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sheetName val="2015"/>
      <sheetName val="2016"/>
      <sheetName val="2017"/>
      <sheetName val="2018"/>
      <sheetName val="Metiniai_agreguoti"/>
      <sheetName val="Lapas1"/>
      <sheetName val="Lapas2"/>
      <sheetName val="Lapas3"/>
      <sheetName val="Lentelė"/>
    </sheetNames>
    <sheetDataSet>
      <sheetData sheetId="0" refreshError="1"/>
      <sheetData sheetId="1" refreshError="1"/>
      <sheetData sheetId="2" refreshError="1"/>
      <sheetData sheetId="3" refreshError="1"/>
      <sheetData sheetId="4">
        <row r="62">
          <cell r="J62">
            <v>169828.7</v>
          </cell>
        </row>
      </sheetData>
      <sheetData sheetId="5" refreshError="1">
        <row r="2">
          <cell r="S2">
            <v>2014</v>
          </cell>
          <cell r="T2">
            <v>2015</v>
          </cell>
          <cell r="U2">
            <v>2016</v>
          </cell>
          <cell r="V2">
            <v>2017</v>
          </cell>
          <cell r="W2">
            <v>2018</v>
          </cell>
        </row>
      </sheetData>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noze"/>
      <sheetName val="ketv."/>
      <sheetName val="mėn."/>
      <sheetName val="Lapas2"/>
      <sheetName val="Lapas3"/>
      <sheetName val="Augančiomis_sumomis"/>
      <sheetName val="papildomai stebimi"/>
      <sheetName val="palyginimas 2019 m, FM ir IFI"/>
      <sheetName val="2020 metu planas FM"/>
      <sheetName val="Augančiomis_sumomis (prognozes)"/>
      <sheetName val="Lapas4"/>
    </sheetNames>
    <sheetDataSet>
      <sheetData sheetId="0"/>
      <sheetData sheetId="1"/>
      <sheetData sheetId="2">
        <row r="223">
          <cell r="J223" t="str">
            <v>Sausis</v>
          </cell>
          <cell r="K223" t="str">
            <v>Vasaris</v>
          </cell>
          <cell r="L223" t="str">
            <v>Kovas</v>
          </cell>
        </row>
        <row r="224">
          <cell r="I224" t="str">
            <v>GPM</v>
          </cell>
          <cell r="J224">
            <v>77.048131978435293</v>
          </cell>
          <cell r="K224">
            <v>15.467961173153476</v>
          </cell>
          <cell r="L224">
            <v>-68.856011649506627</v>
          </cell>
        </row>
        <row r="225">
          <cell r="I225" t="str">
            <v>PM</v>
          </cell>
          <cell r="J225">
            <v>378.93964948302414</v>
          </cell>
          <cell r="K225">
            <v>1138.2231404958716</v>
          </cell>
          <cell r="L225">
            <v>-2.7373728448601864</v>
          </cell>
        </row>
        <row r="226">
          <cell r="I226" t="str">
            <v>PVM</v>
          </cell>
          <cell r="J226">
            <v>18.409477004517406</v>
          </cell>
          <cell r="K226">
            <v>8.9609863545133006</v>
          </cell>
          <cell r="L226">
            <v>-26.393238487986359</v>
          </cell>
        </row>
        <row r="227">
          <cell r="I227" t="str">
            <v>Akcizai</v>
          </cell>
          <cell r="J227">
            <v>13.016352051756064</v>
          </cell>
          <cell r="K227">
            <v>-9.5297597840385944</v>
          </cell>
          <cell r="L227">
            <v>-17.228632463860283</v>
          </cell>
        </row>
      </sheetData>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jamų priemonės"/>
      <sheetName val="Lapas2"/>
      <sheetName val="Išlaidų priemonės"/>
      <sheetName val="Išlaidų priemonės (2)"/>
      <sheetName val="IŠLAIDOS"/>
      <sheetName val="IŠLAIDOS (2)"/>
      <sheetName val="IŠLAIDOS (3)"/>
      <sheetName val="IŠLAIDOS (4)"/>
      <sheetName val="Waterfall"/>
      <sheetName val="Tikslai"/>
    </sheetNames>
    <sheetDataSet>
      <sheetData sheetId="0"/>
      <sheetData sheetId="1"/>
      <sheetData sheetId="2"/>
      <sheetData sheetId="3"/>
      <sheetData sheetId="4"/>
      <sheetData sheetId="5"/>
      <sheetData sheetId="6"/>
      <sheetData sheetId="7"/>
      <sheetData sheetId="8"/>
      <sheetData sheetId="9">
        <row r="60">
          <cell r="D60">
            <v>1.3000000000000003</v>
          </cell>
          <cell r="E60" t="str">
            <v>(1.3) 0,9</v>
          </cell>
          <cell r="F60" t="str">
            <v>(1. Kitos) 0,1</v>
          </cell>
        </row>
        <row r="61">
          <cell r="E61" t="str">
            <v>(2. Kitos) 0,3</v>
          </cell>
        </row>
        <row r="62">
          <cell r="E62" t="str">
            <v>(3.n) 0,2</v>
          </cell>
        </row>
        <row r="63">
          <cell r="E63" t="str">
            <v>(4.4) 0,4</v>
          </cell>
        </row>
      </sheetData>
    </sheetDataSet>
  </externalBook>
</externalLink>
</file>

<file path=xl/theme/theme1.xml><?xml version="1.0" encoding="utf-8"?>
<a:theme xmlns:a="http://schemas.openxmlformats.org/drawingml/2006/main" name="Tema VK stilius">
  <a:themeElements>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VK stilius">
    <a:dk1>
      <a:sysClr val="windowText" lastClr="000000"/>
    </a:dk1>
    <a:lt1>
      <a:sysClr val="window" lastClr="FFFFFF"/>
    </a:lt1>
    <a:dk2>
      <a:srgbClr val="1F497D"/>
    </a:dk2>
    <a:lt2>
      <a:srgbClr val="EEECE1"/>
    </a:lt2>
    <a:accent1>
      <a:srgbClr val="00244D"/>
    </a:accent1>
    <a:accent2>
      <a:srgbClr val="47ABD9"/>
    </a:accent2>
    <a:accent3>
      <a:srgbClr val="D41A1F"/>
    </a:accent3>
    <a:accent4>
      <a:srgbClr val="D1D1D1"/>
    </a:accent4>
    <a:accent5>
      <a:srgbClr val="666261"/>
    </a:accent5>
    <a:accent6>
      <a:srgbClr val="8D8473"/>
    </a:accent6>
    <a:hlink>
      <a:srgbClr val="00244D"/>
    </a:hlink>
    <a:folHlink>
      <a:srgbClr val="00244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2.xml"/><Relationship Id="rId1" Type="http://schemas.openxmlformats.org/officeDocument/2006/relationships/printerSettings" Target="../printerSettings/printerSettings25.bin"/><Relationship Id="rId5" Type="http://schemas.openxmlformats.org/officeDocument/2006/relationships/image" Target="../media/image7.emf"/><Relationship Id="rId4" Type="http://schemas.openxmlformats.org/officeDocument/2006/relationships/package" Target="../embeddings/Microsoft_Word_Document.docx"/></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0"/>
  <sheetViews>
    <sheetView showGridLines="0" topLeftCell="A8" zoomScaleNormal="100" workbookViewId="0">
      <selection activeCell="L1" sqref="A1:L36"/>
    </sheetView>
  </sheetViews>
  <sheetFormatPr defaultRowHeight="12.75" x14ac:dyDescent="0.2"/>
  <cols>
    <col min="1" max="1" width="37.5" style="90" customWidth="1"/>
    <col min="2" max="4" width="9" style="90"/>
    <col min="5" max="5" width="8.5" style="90" customWidth="1"/>
    <col min="6" max="6" width="9" style="90" customWidth="1"/>
    <col min="7" max="7" width="8.75" style="90" customWidth="1"/>
    <col min="8" max="8" width="9.25" style="90" customWidth="1"/>
    <col min="9" max="9" width="8.875" style="90" customWidth="1"/>
    <col min="10" max="10" width="9.75" style="90" customWidth="1"/>
    <col min="11" max="16384" width="9" style="90"/>
  </cols>
  <sheetData>
    <row r="1" spans="1:11" s="89" customFormat="1" ht="25.5" x14ac:dyDescent="0.2">
      <c r="A1" s="104"/>
      <c r="B1" s="95" t="s">
        <v>5</v>
      </c>
      <c r="C1" s="96" t="s">
        <v>22</v>
      </c>
      <c r="D1" s="96" t="s">
        <v>23</v>
      </c>
      <c r="E1" s="96" t="s">
        <v>182</v>
      </c>
      <c r="F1" s="96" t="s">
        <v>183</v>
      </c>
      <c r="G1" s="96" t="s">
        <v>184</v>
      </c>
      <c r="H1" s="96" t="s">
        <v>185</v>
      </c>
      <c r="I1" s="96" t="s">
        <v>24</v>
      </c>
      <c r="J1" s="96" t="s">
        <v>25</v>
      </c>
      <c r="K1" s="97" t="s">
        <v>26</v>
      </c>
    </row>
    <row r="2" spans="1:11" x14ac:dyDescent="0.2">
      <c r="A2" s="105" t="s">
        <v>27</v>
      </c>
      <c r="B2" s="98">
        <v>-1.1467349055619633</v>
      </c>
      <c r="C2" s="98">
        <f>B2</f>
        <v>-1.1467349055619633</v>
      </c>
      <c r="D2" s="98"/>
      <c r="E2" s="98"/>
      <c r="F2" s="98"/>
      <c r="G2" s="98"/>
      <c r="H2" s="98"/>
      <c r="I2" s="98">
        <f>SUM($B$2:B2)</f>
        <v>-1.1467349055619633</v>
      </c>
      <c r="J2" s="98">
        <f>IF(SUM(C2:H2)&gt;0,SUM(C2:H2)+0.1,SUM(C2:H2)-0.1)</f>
        <v>-1.2467349055619634</v>
      </c>
      <c r="K2" s="99">
        <f>B2</f>
        <v>-1.1467349055619633</v>
      </c>
    </row>
    <row r="3" spans="1:11" x14ac:dyDescent="0.2">
      <c r="A3" s="105" t="s">
        <v>28</v>
      </c>
      <c r="B3" s="98">
        <v>0.42806288393929171</v>
      </c>
      <c r="C3" s="98"/>
      <c r="D3" s="98">
        <f>MAX(0,MIN(SUM(B$2:B2),SUM(B$2:B3)))+MIN(0,MAX(SUM(B$2:B2),SUM(B$2:B3)))</f>
        <v>-0.71867202162267163</v>
      </c>
      <c r="E3" s="98">
        <f>MAX(0,MIN(SUM(B$2:B3),B3))</f>
        <v>0</v>
      </c>
      <c r="F3" s="98">
        <f>-MAX(0,(B3-E3))</f>
        <v>-0.42806288393929171</v>
      </c>
      <c r="G3" s="98">
        <f>MAX(0,(H3-B3))</f>
        <v>0</v>
      </c>
      <c r="H3" s="98">
        <f>MIN(0,MAX(SUM(B$2:B3),B3))</f>
        <v>0</v>
      </c>
      <c r="I3" s="98">
        <f>SUM($B$2:B3)</f>
        <v>-0.71867202162267163</v>
      </c>
      <c r="J3" s="98">
        <f t="shared" ref="J3:J8" si="0">IF(SUM(C3:H3)&gt;0,SUM(C3:H3)+0.1,SUM(C3:H3)-0.1)</f>
        <v>-1.2467349055619634</v>
      </c>
      <c r="K3" s="100">
        <f t="shared" ref="K3:K8" si="1">B3</f>
        <v>0.42806288393929171</v>
      </c>
    </row>
    <row r="4" spans="1:11" x14ac:dyDescent="0.2">
      <c r="A4" s="105" t="s">
        <v>186</v>
      </c>
      <c r="B4" s="98">
        <v>0.4260036517856452</v>
      </c>
      <c r="C4" s="98"/>
      <c r="D4" s="98">
        <f>MAX(0,MIN(SUM(B$2:B3),SUM(B$2:B4)))+MIN(0,MAX(SUM(B$2:B3),SUM(B$2:B4)))</f>
        <v>-0.29266836983702643</v>
      </c>
      <c r="E4" s="98">
        <f>MAX(0,MIN(SUM(B$2:B4),B4))</f>
        <v>0</v>
      </c>
      <c r="F4" s="98">
        <f>-MAX(0,(B4-E4))</f>
        <v>-0.4260036517856452</v>
      </c>
      <c r="G4" s="98">
        <f>MAX(0,(H4-B4))</f>
        <v>0</v>
      </c>
      <c r="H4" s="98">
        <f>MIN(0,MAX(SUM(B$2:B4),B4))</f>
        <v>0</v>
      </c>
      <c r="I4" s="98">
        <f>SUM($B$2:B4)</f>
        <v>-0.29266836983702643</v>
      </c>
      <c r="J4" s="98">
        <f t="shared" si="0"/>
        <v>-0.81867202162267161</v>
      </c>
      <c r="K4" s="100">
        <f t="shared" si="1"/>
        <v>0.4260036517856452</v>
      </c>
    </row>
    <row r="5" spans="1:11" x14ac:dyDescent="0.2">
      <c r="A5" s="105" t="s">
        <v>187</v>
      </c>
      <c r="B5" s="98">
        <v>-0.29266836983702649</v>
      </c>
      <c r="C5" s="98">
        <f>B5</f>
        <v>-0.29266836983702649</v>
      </c>
      <c r="D5" s="98"/>
      <c r="E5" s="98"/>
      <c r="F5" s="98"/>
      <c r="G5" s="98"/>
      <c r="H5" s="98"/>
      <c r="I5" s="98">
        <f>SUM($B$5:B5)</f>
        <v>-0.29266836983702649</v>
      </c>
      <c r="J5" s="98">
        <f t="shared" si="0"/>
        <v>-0.39266836983702647</v>
      </c>
      <c r="K5" s="99">
        <f t="shared" si="1"/>
        <v>-0.29266836983702649</v>
      </c>
    </row>
    <row r="6" spans="1:11" x14ac:dyDescent="0.2">
      <c r="A6" s="105" t="s">
        <v>188</v>
      </c>
      <c r="B6" s="98">
        <v>0.49370090883677792</v>
      </c>
      <c r="C6" s="98"/>
      <c r="D6" s="98">
        <f>MAX(0,MIN(SUM(B$5:B5),SUM(B$5:B6)))+MIN(0,MAX(SUM(B$5:B5),SUM(B$5:B6)))</f>
        <v>0</v>
      </c>
      <c r="E6" s="98">
        <f>MAX(0,MIN(SUM(B$5:B6),B6))</f>
        <v>0.20103253899975143</v>
      </c>
      <c r="F6" s="98">
        <f>-MAX(0,(B6-E6))</f>
        <v>-0.29266836983702649</v>
      </c>
      <c r="G6" s="98">
        <f>MAX(0,(H6-B6))</f>
        <v>0</v>
      </c>
      <c r="H6" s="98">
        <f>MIN(0,MAX(SUM(B$5:B6),B6))</f>
        <v>0</v>
      </c>
      <c r="I6" s="98">
        <f>SUM($B$5:B6)</f>
        <v>0.20103253899975143</v>
      </c>
      <c r="J6" s="98">
        <f>IF(SUM(C6:H6)&gt;0,SUM(C6:H6)+0.1,SUM(C6:H6)-0.3)</f>
        <v>-0.39163583083727505</v>
      </c>
      <c r="K6" s="100">
        <f t="shared" si="1"/>
        <v>0.49370090883677792</v>
      </c>
    </row>
    <row r="7" spans="1:11" x14ac:dyDescent="0.2">
      <c r="A7" s="105" t="s">
        <v>189</v>
      </c>
      <c r="B7" s="98">
        <v>4.0669835034520811E-2</v>
      </c>
      <c r="C7" s="98"/>
      <c r="D7" s="98">
        <f>MAX(0,MIN(SUM(B$5:B6),SUM(B$5:B7)))+MIN(0,MAX(SUM(B$5:B6),SUM(B$5:B7)))</f>
        <v>0.20103253899975143</v>
      </c>
      <c r="E7" s="98">
        <f>MAX(0,MIN(SUM(B$5:B7),B7))</f>
        <v>4.0669835034520811E-2</v>
      </c>
      <c r="F7" s="98">
        <f>-MAX(0,(B7-E7))</f>
        <v>0</v>
      </c>
      <c r="G7" s="98">
        <f>MAX(0,(H7-B7))</f>
        <v>0</v>
      </c>
      <c r="H7" s="98">
        <f>MIN(0,MAX(SUM(B$5:B7),B7))</f>
        <v>0</v>
      </c>
      <c r="I7" s="98">
        <f>SUM($B$5:B7)</f>
        <v>0.24170237403427225</v>
      </c>
      <c r="J7" s="98">
        <f t="shared" si="0"/>
        <v>0.34170237403427228</v>
      </c>
      <c r="K7" s="100">
        <f t="shared" si="1"/>
        <v>4.0669835034520811E-2</v>
      </c>
    </row>
    <row r="8" spans="1:11" x14ac:dyDescent="0.2">
      <c r="A8" s="106" t="s">
        <v>190</v>
      </c>
      <c r="B8" s="101">
        <v>0.24170237403427242</v>
      </c>
      <c r="C8" s="101">
        <f>B8</f>
        <v>0.24170237403427242</v>
      </c>
      <c r="D8" s="101"/>
      <c r="E8" s="101"/>
      <c r="F8" s="101"/>
      <c r="G8" s="101"/>
      <c r="H8" s="101"/>
      <c r="I8" s="101"/>
      <c r="J8" s="101">
        <f t="shared" si="0"/>
        <v>0.34170237403427239</v>
      </c>
      <c r="K8" s="102">
        <f t="shared" si="1"/>
        <v>0.24170237403427242</v>
      </c>
    </row>
    <row r="20" spans="7:7" x14ac:dyDescent="0.2">
      <c r="G20" s="103"/>
    </row>
  </sheetData>
  <pageMargins left="0.7" right="0.7" top="0.75" bottom="0.75" header="0.3" footer="0.3"/>
  <pageSetup scale="8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47ABD9"/>
  </sheetPr>
  <dimension ref="A1:K37"/>
  <sheetViews>
    <sheetView showGridLines="0" showRowColHeaders="0" zoomScaleNormal="100" workbookViewId="0">
      <selection sqref="A1:B1"/>
    </sheetView>
  </sheetViews>
  <sheetFormatPr defaultRowHeight="14.25" x14ac:dyDescent="0.2"/>
  <cols>
    <col min="1" max="1" width="6.625" style="4" customWidth="1"/>
    <col min="2" max="2" width="65.625" style="4" customWidth="1"/>
    <col min="3" max="4" width="9" style="8" customWidth="1"/>
    <col min="5" max="6" width="9" style="4" customWidth="1"/>
    <col min="7" max="7" width="12.125" style="4" customWidth="1"/>
    <col min="8" max="8" width="9" style="4" customWidth="1"/>
    <col min="9" max="254" width="9" style="4"/>
    <col min="255" max="255" width="46.375" style="4" customWidth="1"/>
    <col min="256" max="256" width="19.25" style="4" customWidth="1"/>
    <col min="257" max="257" width="16.25" style="4" customWidth="1"/>
    <col min="258" max="258" width="7.25" style="4" customWidth="1"/>
    <col min="259" max="259" width="9.375" style="4" customWidth="1"/>
    <col min="260" max="260" width="22.75" style="4" customWidth="1"/>
    <col min="261" max="261" width="15.75" style="4" customWidth="1"/>
    <col min="262" max="262" width="10.375" style="4" customWidth="1"/>
    <col min="263" max="263" width="14.25" style="4" customWidth="1"/>
    <col min="264" max="264" width="11.875" style="4" customWidth="1"/>
    <col min="265" max="510" width="9" style="4"/>
    <col min="511" max="511" width="46.375" style="4" customWidth="1"/>
    <col min="512" max="512" width="19.25" style="4" customWidth="1"/>
    <col min="513" max="513" width="16.25" style="4" customWidth="1"/>
    <col min="514" max="514" width="7.25" style="4" customWidth="1"/>
    <col min="515" max="515" width="9.375" style="4" customWidth="1"/>
    <col min="516" max="516" width="22.75" style="4" customWidth="1"/>
    <col min="517" max="517" width="15.75" style="4" customWidth="1"/>
    <col min="518" max="518" width="10.375" style="4" customWidth="1"/>
    <col min="519" max="519" width="14.25" style="4" customWidth="1"/>
    <col min="520" max="520" width="11.875" style="4" customWidth="1"/>
    <col min="521" max="766" width="9" style="4"/>
    <col min="767" max="767" width="46.375" style="4" customWidth="1"/>
    <col min="768" max="768" width="19.25" style="4" customWidth="1"/>
    <col min="769" max="769" width="16.25" style="4" customWidth="1"/>
    <col min="770" max="770" width="7.25" style="4" customWidth="1"/>
    <col min="771" max="771" width="9.375" style="4" customWidth="1"/>
    <col min="772" max="772" width="22.75" style="4" customWidth="1"/>
    <col min="773" max="773" width="15.75" style="4" customWidth="1"/>
    <col min="774" max="774" width="10.375" style="4" customWidth="1"/>
    <col min="775" max="775" width="14.25" style="4" customWidth="1"/>
    <col min="776" max="776" width="11.875" style="4" customWidth="1"/>
    <col min="777" max="1022" width="9" style="4"/>
    <col min="1023" max="1023" width="46.375" style="4" customWidth="1"/>
    <col min="1024" max="1024" width="19.25" style="4" customWidth="1"/>
    <col min="1025" max="1025" width="16.25" style="4" customWidth="1"/>
    <col min="1026" max="1026" width="7.25" style="4" customWidth="1"/>
    <col min="1027" max="1027" width="9.375" style="4" customWidth="1"/>
    <col min="1028" max="1028" width="22.75" style="4" customWidth="1"/>
    <col min="1029" max="1029" width="15.75" style="4" customWidth="1"/>
    <col min="1030" max="1030" width="10.375" style="4" customWidth="1"/>
    <col min="1031" max="1031" width="14.25" style="4" customWidth="1"/>
    <col min="1032" max="1032" width="11.875" style="4" customWidth="1"/>
    <col min="1033" max="1278" width="9" style="4"/>
    <col min="1279" max="1279" width="46.375" style="4" customWidth="1"/>
    <col min="1280" max="1280" width="19.25" style="4" customWidth="1"/>
    <col min="1281" max="1281" width="16.25" style="4" customWidth="1"/>
    <col min="1282" max="1282" width="7.25" style="4" customWidth="1"/>
    <col min="1283" max="1283" width="9.375" style="4" customWidth="1"/>
    <col min="1284" max="1284" width="22.75" style="4" customWidth="1"/>
    <col min="1285" max="1285" width="15.75" style="4" customWidth="1"/>
    <col min="1286" max="1286" width="10.375" style="4" customWidth="1"/>
    <col min="1287" max="1287" width="14.25" style="4" customWidth="1"/>
    <col min="1288" max="1288" width="11.875" style="4" customWidth="1"/>
    <col min="1289" max="1534" width="9" style="4"/>
    <col min="1535" max="1535" width="46.375" style="4" customWidth="1"/>
    <col min="1536" max="1536" width="19.25" style="4" customWidth="1"/>
    <col min="1537" max="1537" width="16.25" style="4" customWidth="1"/>
    <col min="1538" max="1538" width="7.25" style="4" customWidth="1"/>
    <col min="1539" max="1539" width="9.375" style="4" customWidth="1"/>
    <col min="1540" max="1540" width="22.75" style="4" customWidth="1"/>
    <col min="1541" max="1541" width="15.75" style="4" customWidth="1"/>
    <col min="1542" max="1542" width="10.375" style="4" customWidth="1"/>
    <col min="1543" max="1543" width="14.25" style="4" customWidth="1"/>
    <col min="1544" max="1544" width="11.875" style="4" customWidth="1"/>
    <col min="1545" max="1790" width="9" style="4"/>
    <col min="1791" max="1791" width="46.375" style="4" customWidth="1"/>
    <col min="1792" max="1792" width="19.25" style="4" customWidth="1"/>
    <col min="1793" max="1793" width="16.25" style="4" customWidth="1"/>
    <col min="1794" max="1794" width="7.25" style="4" customWidth="1"/>
    <col min="1795" max="1795" width="9.375" style="4" customWidth="1"/>
    <col min="1796" max="1796" width="22.75" style="4" customWidth="1"/>
    <col min="1797" max="1797" width="15.75" style="4" customWidth="1"/>
    <col min="1798" max="1798" width="10.375" style="4" customWidth="1"/>
    <col min="1799" max="1799" width="14.25" style="4" customWidth="1"/>
    <col min="1800" max="1800" width="11.875" style="4" customWidth="1"/>
    <col min="1801" max="2046" width="9" style="4"/>
    <col min="2047" max="2047" width="46.375" style="4" customWidth="1"/>
    <col min="2048" max="2048" width="19.25" style="4" customWidth="1"/>
    <col min="2049" max="2049" width="16.25" style="4" customWidth="1"/>
    <col min="2050" max="2050" width="7.25" style="4" customWidth="1"/>
    <col min="2051" max="2051" width="9.375" style="4" customWidth="1"/>
    <col min="2052" max="2052" width="22.75" style="4" customWidth="1"/>
    <col min="2053" max="2053" width="15.75" style="4" customWidth="1"/>
    <col min="2054" max="2054" width="10.375" style="4" customWidth="1"/>
    <col min="2055" max="2055" width="14.25" style="4" customWidth="1"/>
    <col min="2056" max="2056" width="11.875" style="4" customWidth="1"/>
    <col min="2057" max="2302" width="9" style="4"/>
    <col min="2303" max="2303" width="46.375" style="4" customWidth="1"/>
    <col min="2304" max="2304" width="19.25" style="4" customWidth="1"/>
    <col min="2305" max="2305" width="16.25" style="4" customWidth="1"/>
    <col min="2306" max="2306" width="7.25" style="4" customWidth="1"/>
    <col min="2307" max="2307" width="9.375" style="4" customWidth="1"/>
    <col min="2308" max="2308" width="22.75" style="4" customWidth="1"/>
    <col min="2309" max="2309" width="15.75" style="4" customWidth="1"/>
    <col min="2310" max="2310" width="10.375" style="4" customWidth="1"/>
    <col min="2311" max="2311" width="14.25" style="4" customWidth="1"/>
    <col min="2312" max="2312" width="11.875" style="4" customWidth="1"/>
    <col min="2313" max="2558" width="9" style="4"/>
    <col min="2559" max="2559" width="46.375" style="4" customWidth="1"/>
    <col min="2560" max="2560" width="19.25" style="4" customWidth="1"/>
    <col min="2561" max="2561" width="16.25" style="4" customWidth="1"/>
    <col min="2562" max="2562" width="7.25" style="4" customWidth="1"/>
    <col min="2563" max="2563" width="9.375" style="4" customWidth="1"/>
    <col min="2564" max="2564" width="22.75" style="4" customWidth="1"/>
    <col min="2565" max="2565" width="15.75" style="4" customWidth="1"/>
    <col min="2566" max="2566" width="10.375" style="4" customWidth="1"/>
    <col min="2567" max="2567" width="14.25" style="4" customWidth="1"/>
    <col min="2568" max="2568" width="11.875" style="4" customWidth="1"/>
    <col min="2569" max="2814" width="9" style="4"/>
    <col min="2815" max="2815" width="46.375" style="4" customWidth="1"/>
    <col min="2816" max="2816" width="19.25" style="4" customWidth="1"/>
    <col min="2817" max="2817" width="16.25" style="4" customWidth="1"/>
    <col min="2818" max="2818" width="7.25" style="4" customWidth="1"/>
    <col min="2819" max="2819" width="9.375" style="4" customWidth="1"/>
    <col min="2820" max="2820" width="22.75" style="4" customWidth="1"/>
    <col min="2821" max="2821" width="15.75" style="4" customWidth="1"/>
    <col min="2822" max="2822" width="10.375" style="4" customWidth="1"/>
    <col min="2823" max="2823" width="14.25" style="4" customWidth="1"/>
    <col min="2824" max="2824" width="11.875" style="4" customWidth="1"/>
    <col min="2825" max="3070" width="9" style="4"/>
    <col min="3071" max="3071" width="46.375" style="4" customWidth="1"/>
    <col min="3072" max="3072" width="19.25" style="4" customWidth="1"/>
    <col min="3073" max="3073" width="16.25" style="4" customWidth="1"/>
    <col min="3074" max="3074" width="7.25" style="4" customWidth="1"/>
    <col min="3075" max="3075" width="9.375" style="4" customWidth="1"/>
    <col min="3076" max="3076" width="22.75" style="4" customWidth="1"/>
    <col min="3077" max="3077" width="15.75" style="4" customWidth="1"/>
    <col min="3078" max="3078" width="10.375" style="4" customWidth="1"/>
    <col min="3079" max="3079" width="14.25" style="4" customWidth="1"/>
    <col min="3080" max="3080" width="11.875" style="4" customWidth="1"/>
    <col min="3081" max="3326" width="9" style="4"/>
    <col min="3327" max="3327" width="46.375" style="4" customWidth="1"/>
    <col min="3328" max="3328" width="19.25" style="4" customWidth="1"/>
    <col min="3329" max="3329" width="16.25" style="4" customWidth="1"/>
    <col min="3330" max="3330" width="7.25" style="4" customWidth="1"/>
    <col min="3331" max="3331" width="9.375" style="4" customWidth="1"/>
    <col min="3332" max="3332" width="22.75" style="4" customWidth="1"/>
    <col min="3333" max="3333" width="15.75" style="4" customWidth="1"/>
    <col min="3334" max="3334" width="10.375" style="4" customWidth="1"/>
    <col min="3335" max="3335" width="14.25" style="4" customWidth="1"/>
    <col min="3336" max="3336" width="11.875" style="4" customWidth="1"/>
    <col min="3337" max="3582" width="9" style="4"/>
    <col min="3583" max="3583" width="46.375" style="4" customWidth="1"/>
    <col min="3584" max="3584" width="19.25" style="4" customWidth="1"/>
    <col min="3585" max="3585" width="16.25" style="4" customWidth="1"/>
    <col min="3586" max="3586" width="7.25" style="4" customWidth="1"/>
    <col min="3587" max="3587" width="9.375" style="4" customWidth="1"/>
    <col min="3588" max="3588" width="22.75" style="4" customWidth="1"/>
    <col min="3589" max="3589" width="15.75" style="4" customWidth="1"/>
    <col min="3590" max="3590" width="10.375" style="4" customWidth="1"/>
    <col min="3591" max="3591" width="14.25" style="4" customWidth="1"/>
    <col min="3592" max="3592" width="11.875" style="4" customWidth="1"/>
    <col min="3593" max="3838" width="9" style="4"/>
    <col min="3839" max="3839" width="46.375" style="4" customWidth="1"/>
    <col min="3840" max="3840" width="19.25" style="4" customWidth="1"/>
    <col min="3841" max="3841" width="16.25" style="4" customWidth="1"/>
    <col min="3842" max="3842" width="7.25" style="4" customWidth="1"/>
    <col min="3843" max="3843" width="9.375" style="4" customWidth="1"/>
    <col min="3844" max="3844" width="22.75" style="4" customWidth="1"/>
    <col min="3845" max="3845" width="15.75" style="4" customWidth="1"/>
    <col min="3846" max="3846" width="10.375" style="4" customWidth="1"/>
    <col min="3847" max="3847" width="14.25" style="4" customWidth="1"/>
    <col min="3848" max="3848" width="11.875" style="4" customWidth="1"/>
    <col min="3849" max="4094" width="9" style="4"/>
    <col min="4095" max="4095" width="46.375" style="4" customWidth="1"/>
    <col min="4096" max="4096" width="19.25" style="4" customWidth="1"/>
    <col min="4097" max="4097" width="16.25" style="4" customWidth="1"/>
    <col min="4098" max="4098" width="7.25" style="4" customWidth="1"/>
    <col min="4099" max="4099" width="9.375" style="4" customWidth="1"/>
    <col min="4100" max="4100" width="22.75" style="4" customWidth="1"/>
    <col min="4101" max="4101" width="15.75" style="4" customWidth="1"/>
    <col min="4102" max="4102" width="10.375" style="4" customWidth="1"/>
    <col min="4103" max="4103" width="14.25" style="4" customWidth="1"/>
    <col min="4104" max="4104" width="11.875" style="4" customWidth="1"/>
    <col min="4105" max="4350" width="9" style="4"/>
    <col min="4351" max="4351" width="46.375" style="4" customWidth="1"/>
    <col min="4352" max="4352" width="19.25" style="4" customWidth="1"/>
    <col min="4353" max="4353" width="16.25" style="4" customWidth="1"/>
    <col min="4354" max="4354" width="7.25" style="4" customWidth="1"/>
    <col min="4355" max="4355" width="9.375" style="4" customWidth="1"/>
    <col min="4356" max="4356" width="22.75" style="4" customWidth="1"/>
    <col min="4357" max="4357" width="15.75" style="4" customWidth="1"/>
    <col min="4358" max="4358" width="10.375" style="4" customWidth="1"/>
    <col min="4359" max="4359" width="14.25" style="4" customWidth="1"/>
    <col min="4360" max="4360" width="11.875" style="4" customWidth="1"/>
    <col min="4361" max="4606" width="9" style="4"/>
    <col min="4607" max="4607" width="46.375" style="4" customWidth="1"/>
    <col min="4608" max="4608" width="19.25" style="4" customWidth="1"/>
    <col min="4609" max="4609" width="16.25" style="4" customWidth="1"/>
    <col min="4610" max="4610" width="7.25" style="4" customWidth="1"/>
    <col min="4611" max="4611" width="9.375" style="4" customWidth="1"/>
    <col min="4612" max="4612" width="22.75" style="4" customWidth="1"/>
    <col min="4613" max="4613" width="15.75" style="4" customWidth="1"/>
    <col min="4614" max="4614" width="10.375" style="4" customWidth="1"/>
    <col min="4615" max="4615" width="14.25" style="4" customWidth="1"/>
    <col min="4616" max="4616" width="11.875" style="4" customWidth="1"/>
    <col min="4617" max="4862" width="9" style="4"/>
    <col min="4863" max="4863" width="46.375" style="4" customWidth="1"/>
    <col min="4864" max="4864" width="19.25" style="4" customWidth="1"/>
    <col min="4865" max="4865" width="16.25" style="4" customWidth="1"/>
    <col min="4866" max="4866" width="7.25" style="4" customWidth="1"/>
    <col min="4867" max="4867" width="9.375" style="4" customWidth="1"/>
    <col min="4868" max="4868" width="22.75" style="4" customWidth="1"/>
    <col min="4869" max="4869" width="15.75" style="4" customWidth="1"/>
    <col min="4870" max="4870" width="10.375" style="4" customWidth="1"/>
    <col min="4871" max="4871" width="14.25" style="4" customWidth="1"/>
    <col min="4872" max="4872" width="11.875" style="4" customWidth="1"/>
    <col min="4873" max="5118" width="9" style="4"/>
    <col min="5119" max="5119" width="46.375" style="4" customWidth="1"/>
    <col min="5120" max="5120" width="19.25" style="4" customWidth="1"/>
    <col min="5121" max="5121" width="16.25" style="4" customWidth="1"/>
    <col min="5122" max="5122" width="7.25" style="4" customWidth="1"/>
    <col min="5123" max="5123" width="9.375" style="4" customWidth="1"/>
    <col min="5124" max="5124" width="22.75" style="4" customWidth="1"/>
    <col min="5125" max="5125" width="15.75" style="4" customWidth="1"/>
    <col min="5126" max="5126" width="10.375" style="4" customWidth="1"/>
    <col min="5127" max="5127" width="14.25" style="4" customWidth="1"/>
    <col min="5128" max="5128" width="11.875" style="4" customWidth="1"/>
    <col min="5129" max="5374" width="9" style="4"/>
    <col min="5375" max="5375" width="46.375" style="4" customWidth="1"/>
    <col min="5376" max="5376" width="19.25" style="4" customWidth="1"/>
    <col min="5377" max="5377" width="16.25" style="4" customWidth="1"/>
    <col min="5378" max="5378" width="7.25" style="4" customWidth="1"/>
    <col min="5379" max="5379" width="9.375" style="4" customWidth="1"/>
    <col min="5380" max="5380" width="22.75" style="4" customWidth="1"/>
    <col min="5381" max="5381" width="15.75" style="4" customWidth="1"/>
    <col min="5382" max="5382" width="10.375" style="4" customWidth="1"/>
    <col min="5383" max="5383" width="14.25" style="4" customWidth="1"/>
    <col min="5384" max="5384" width="11.875" style="4" customWidth="1"/>
    <col min="5385" max="5630" width="9" style="4"/>
    <col min="5631" max="5631" width="46.375" style="4" customWidth="1"/>
    <col min="5632" max="5632" width="19.25" style="4" customWidth="1"/>
    <col min="5633" max="5633" width="16.25" style="4" customWidth="1"/>
    <col min="5634" max="5634" width="7.25" style="4" customWidth="1"/>
    <col min="5635" max="5635" width="9.375" style="4" customWidth="1"/>
    <col min="5636" max="5636" width="22.75" style="4" customWidth="1"/>
    <col min="5637" max="5637" width="15.75" style="4" customWidth="1"/>
    <col min="5638" max="5638" width="10.375" style="4" customWidth="1"/>
    <col min="5639" max="5639" width="14.25" style="4" customWidth="1"/>
    <col min="5640" max="5640" width="11.875" style="4" customWidth="1"/>
    <col min="5641" max="5886" width="9" style="4"/>
    <col min="5887" max="5887" width="46.375" style="4" customWidth="1"/>
    <col min="5888" max="5888" width="19.25" style="4" customWidth="1"/>
    <col min="5889" max="5889" width="16.25" style="4" customWidth="1"/>
    <col min="5890" max="5890" width="7.25" style="4" customWidth="1"/>
    <col min="5891" max="5891" width="9.375" style="4" customWidth="1"/>
    <col min="5892" max="5892" width="22.75" style="4" customWidth="1"/>
    <col min="5893" max="5893" width="15.75" style="4" customWidth="1"/>
    <col min="5894" max="5894" width="10.375" style="4" customWidth="1"/>
    <col min="5895" max="5895" width="14.25" style="4" customWidth="1"/>
    <col min="5896" max="5896" width="11.875" style="4" customWidth="1"/>
    <col min="5897" max="6142" width="9" style="4"/>
    <col min="6143" max="6143" width="46.375" style="4" customWidth="1"/>
    <col min="6144" max="6144" width="19.25" style="4" customWidth="1"/>
    <col min="6145" max="6145" width="16.25" style="4" customWidth="1"/>
    <col min="6146" max="6146" width="7.25" style="4" customWidth="1"/>
    <col min="6147" max="6147" width="9.375" style="4" customWidth="1"/>
    <col min="6148" max="6148" width="22.75" style="4" customWidth="1"/>
    <col min="6149" max="6149" width="15.75" style="4" customWidth="1"/>
    <col min="6150" max="6150" width="10.375" style="4" customWidth="1"/>
    <col min="6151" max="6151" width="14.25" style="4" customWidth="1"/>
    <col min="6152" max="6152" width="11.875" style="4" customWidth="1"/>
    <col min="6153" max="6398" width="9" style="4"/>
    <col min="6399" max="6399" width="46.375" style="4" customWidth="1"/>
    <col min="6400" max="6400" width="19.25" style="4" customWidth="1"/>
    <col min="6401" max="6401" width="16.25" style="4" customWidth="1"/>
    <col min="6402" max="6402" width="7.25" style="4" customWidth="1"/>
    <col min="6403" max="6403" width="9.375" style="4" customWidth="1"/>
    <col min="6404" max="6404" width="22.75" style="4" customWidth="1"/>
    <col min="6405" max="6405" width="15.75" style="4" customWidth="1"/>
    <col min="6406" max="6406" width="10.375" style="4" customWidth="1"/>
    <col min="6407" max="6407" width="14.25" style="4" customWidth="1"/>
    <col min="6408" max="6408" width="11.875" style="4" customWidth="1"/>
    <col min="6409" max="6654" width="9" style="4"/>
    <col min="6655" max="6655" width="46.375" style="4" customWidth="1"/>
    <col min="6656" max="6656" width="19.25" style="4" customWidth="1"/>
    <col min="6657" max="6657" width="16.25" style="4" customWidth="1"/>
    <col min="6658" max="6658" width="7.25" style="4" customWidth="1"/>
    <col min="6659" max="6659" width="9.375" style="4" customWidth="1"/>
    <col min="6660" max="6660" width="22.75" style="4" customWidth="1"/>
    <col min="6661" max="6661" width="15.75" style="4" customWidth="1"/>
    <col min="6662" max="6662" width="10.375" style="4" customWidth="1"/>
    <col min="6663" max="6663" width="14.25" style="4" customWidth="1"/>
    <col min="6664" max="6664" width="11.875" style="4" customWidth="1"/>
    <col min="6665" max="6910" width="9" style="4"/>
    <col min="6911" max="6911" width="46.375" style="4" customWidth="1"/>
    <col min="6912" max="6912" width="19.25" style="4" customWidth="1"/>
    <col min="6913" max="6913" width="16.25" style="4" customWidth="1"/>
    <col min="6914" max="6914" width="7.25" style="4" customWidth="1"/>
    <col min="6915" max="6915" width="9.375" style="4" customWidth="1"/>
    <col min="6916" max="6916" width="22.75" style="4" customWidth="1"/>
    <col min="6917" max="6917" width="15.75" style="4" customWidth="1"/>
    <col min="6918" max="6918" width="10.375" style="4" customWidth="1"/>
    <col min="6919" max="6919" width="14.25" style="4" customWidth="1"/>
    <col min="6920" max="6920" width="11.875" style="4" customWidth="1"/>
    <col min="6921" max="7166" width="9" style="4"/>
    <col min="7167" max="7167" width="46.375" style="4" customWidth="1"/>
    <col min="7168" max="7168" width="19.25" style="4" customWidth="1"/>
    <col min="7169" max="7169" width="16.25" style="4" customWidth="1"/>
    <col min="7170" max="7170" width="7.25" style="4" customWidth="1"/>
    <col min="7171" max="7171" width="9.375" style="4" customWidth="1"/>
    <col min="7172" max="7172" width="22.75" style="4" customWidth="1"/>
    <col min="7173" max="7173" width="15.75" style="4" customWidth="1"/>
    <col min="7174" max="7174" width="10.375" style="4" customWidth="1"/>
    <col min="7175" max="7175" width="14.25" style="4" customWidth="1"/>
    <col min="7176" max="7176" width="11.875" style="4" customWidth="1"/>
    <col min="7177" max="7422" width="9" style="4"/>
    <col min="7423" max="7423" width="46.375" style="4" customWidth="1"/>
    <col min="7424" max="7424" width="19.25" style="4" customWidth="1"/>
    <col min="7425" max="7425" width="16.25" style="4" customWidth="1"/>
    <col min="7426" max="7426" width="7.25" style="4" customWidth="1"/>
    <col min="7427" max="7427" width="9.375" style="4" customWidth="1"/>
    <col min="7428" max="7428" width="22.75" style="4" customWidth="1"/>
    <col min="7429" max="7429" width="15.75" style="4" customWidth="1"/>
    <col min="7430" max="7430" width="10.375" style="4" customWidth="1"/>
    <col min="7431" max="7431" width="14.25" style="4" customWidth="1"/>
    <col min="7432" max="7432" width="11.875" style="4" customWidth="1"/>
    <col min="7433" max="7678" width="9" style="4"/>
    <col min="7679" max="7679" width="46.375" style="4" customWidth="1"/>
    <col min="7680" max="7680" width="19.25" style="4" customWidth="1"/>
    <col min="7681" max="7681" width="16.25" style="4" customWidth="1"/>
    <col min="7682" max="7682" width="7.25" style="4" customWidth="1"/>
    <col min="7683" max="7683" width="9.375" style="4" customWidth="1"/>
    <col min="7684" max="7684" width="22.75" style="4" customWidth="1"/>
    <col min="7685" max="7685" width="15.75" style="4" customWidth="1"/>
    <col min="7686" max="7686" width="10.375" style="4" customWidth="1"/>
    <col min="7687" max="7687" width="14.25" style="4" customWidth="1"/>
    <col min="7688" max="7688" width="11.875" style="4" customWidth="1"/>
    <col min="7689" max="7934" width="9" style="4"/>
    <col min="7935" max="7935" width="46.375" style="4" customWidth="1"/>
    <col min="7936" max="7936" width="19.25" style="4" customWidth="1"/>
    <col min="7937" max="7937" width="16.25" style="4" customWidth="1"/>
    <col min="7938" max="7938" width="7.25" style="4" customWidth="1"/>
    <col min="7939" max="7939" width="9.375" style="4" customWidth="1"/>
    <col min="7940" max="7940" width="22.75" style="4" customWidth="1"/>
    <col min="7941" max="7941" width="15.75" style="4" customWidth="1"/>
    <col min="7942" max="7942" width="10.375" style="4" customWidth="1"/>
    <col min="7943" max="7943" width="14.25" style="4" customWidth="1"/>
    <col min="7944" max="7944" width="11.875" style="4" customWidth="1"/>
    <col min="7945" max="8190" width="9" style="4"/>
    <col min="8191" max="8191" width="46.375" style="4" customWidth="1"/>
    <col min="8192" max="8192" width="19.25" style="4" customWidth="1"/>
    <col min="8193" max="8193" width="16.25" style="4" customWidth="1"/>
    <col min="8194" max="8194" width="7.25" style="4" customWidth="1"/>
    <col min="8195" max="8195" width="9.375" style="4" customWidth="1"/>
    <col min="8196" max="8196" width="22.75" style="4" customWidth="1"/>
    <col min="8197" max="8197" width="15.75" style="4" customWidth="1"/>
    <col min="8198" max="8198" width="10.375" style="4" customWidth="1"/>
    <col min="8199" max="8199" width="14.25" style="4" customWidth="1"/>
    <col min="8200" max="8200" width="11.875" style="4" customWidth="1"/>
    <col min="8201" max="8446" width="9" style="4"/>
    <col min="8447" max="8447" width="46.375" style="4" customWidth="1"/>
    <col min="8448" max="8448" width="19.25" style="4" customWidth="1"/>
    <col min="8449" max="8449" width="16.25" style="4" customWidth="1"/>
    <col min="8450" max="8450" width="7.25" style="4" customWidth="1"/>
    <col min="8451" max="8451" width="9.375" style="4" customWidth="1"/>
    <col min="8452" max="8452" width="22.75" style="4" customWidth="1"/>
    <col min="8453" max="8453" width="15.75" style="4" customWidth="1"/>
    <col min="8454" max="8454" width="10.375" style="4" customWidth="1"/>
    <col min="8455" max="8455" width="14.25" style="4" customWidth="1"/>
    <col min="8456" max="8456" width="11.875" style="4" customWidth="1"/>
    <col min="8457" max="8702" width="9" style="4"/>
    <col min="8703" max="8703" width="46.375" style="4" customWidth="1"/>
    <col min="8704" max="8704" width="19.25" style="4" customWidth="1"/>
    <col min="8705" max="8705" width="16.25" style="4" customWidth="1"/>
    <col min="8706" max="8706" width="7.25" style="4" customWidth="1"/>
    <col min="8707" max="8707" width="9.375" style="4" customWidth="1"/>
    <col min="8708" max="8708" width="22.75" style="4" customWidth="1"/>
    <col min="8709" max="8709" width="15.75" style="4" customWidth="1"/>
    <col min="8710" max="8710" width="10.375" style="4" customWidth="1"/>
    <col min="8711" max="8711" width="14.25" style="4" customWidth="1"/>
    <col min="8712" max="8712" width="11.875" style="4" customWidth="1"/>
    <col min="8713" max="8958" width="9" style="4"/>
    <col min="8959" max="8959" width="46.375" style="4" customWidth="1"/>
    <col min="8960" max="8960" width="19.25" style="4" customWidth="1"/>
    <col min="8961" max="8961" width="16.25" style="4" customWidth="1"/>
    <col min="8962" max="8962" width="7.25" style="4" customWidth="1"/>
    <col min="8963" max="8963" width="9.375" style="4" customWidth="1"/>
    <col min="8964" max="8964" width="22.75" style="4" customWidth="1"/>
    <col min="8965" max="8965" width="15.75" style="4" customWidth="1"/>
    <col min="8966" max="8966" width="10.375" style="4" customWidth="1"/>
    <col min="8967" max="8967" width="14.25" style="4" customWidth="1"/>
    <col min="8968" max="8968" width="11.875" style="4" customWidth="1"/>
    <col min="8969" max="9214" width="9" style="4"/>
    <col min="9215" max="9215" width="46.375" style="4" customWidth="1"/>
    <col min="9216" max="9216" width="19.25" style="4" customWidth="1"/>
    <col min="9217" max="9217" width="16.25" style="4" customWidth="1"/>
    <col min="9218" max="9218" width="7.25" style="4" customWidth="1"/>
    <col min="9219" max="9219" width="9.375" style="4" customWidth="1"/>
    <col min="9220" max="9220" width="22.75" style="4" customWidth="1"/>
    <col min="9221" max="9221" width="15.75" style="4" customWidth="1"/>
    <col min="9222" max="9222" width="10.375" style="4" customWidth="1"/>
    <col min="9223" max="9223" width="14.25" style="4" customWidth="1"/>
    <col min="9224" max="9224" width="11.875" style="4" customWidth="1"/>
    <col min="9225" max="9470" width="9" style="4"/>
    <col min="9471" max="9471" width="46.375" style="4" customWidth="1"/>
    <col min="9472" max="9472" width="19.25" style="4" customWidth="1"/>
    <col min="9473" max="9473" width="16.25" style="4" customWidth="1"/>
    <col min="9474" max="9474" width="7.25" style="4" customWidth="1"/>
    <col min="9475" max="9475" width="9.375" style="4" customWidth="1"/>
    <col min="9476" max="9476" width="22.75" style="4" customWidth="1"/>
    <col min="9477" max="9477" width="15.75" style="4" customWidth="1"/>
    <col min="9478" max="9478" width="10.375" style="4" customWidth="1"/>
    <col min="9479" max="9479" width="14.25" style="4" customWidth="1"/>
    <col min="9480" max="9480" width="11.875" style="4" customWidth="1"/>
    <col min="9481" max="9726" width="9" style="4"/>
    <col min="9727" max="9727" width="46.375" style="4" customWidth="1"/>
    <col min="9728" max="9728" width="19.25" style="4" customWidth="1"/>
    <col min="9729" max="9729" width="16.25" style="4" customWidth="1"/>
    <col min="9730" max="9730" width="7.25" style="4" customWidth="1"/>
    <col min="9731" max="9731" width="9.375" style="4" customWidth="1"/>
    <col min="9732" max="9732" width="22.75" style="4" customWidth="1"/>
    <col min="9733" max="9733" width="15.75" style="4" customWidth="1"/>
    <col min="9734" max="9734" width="10.375" style="4" customWidth="1"/>
    <col min="9735" max="9735" width="14.25" style="4" customWidth="1"/>
    <col min="9736" max="9736" width="11.875" style="4" customWidth="1"/>
    <col min="9737" max="9982" width="9" style="4"/>
    <col min="9983" max="9983" width="46.375" style="4" customWidth="1"/>
    <col min="9984" max="9984" width="19.25" style="4" customWidth="1"/>
    <col min="9985" max="9985" width="16.25" style="4" customWidth="1"/>
    <col min="9986" max="9986" width="7.25" style="4" customWidth="1"/>
    <col min="9987" max="9987" width="9.375" style="4" customWidth="1"/>
    <col min="9988" max="9988" width="22.75" style="4" customWidth="1"/>
    <col min="9989" max="9989" width="15.75" style="4" customWidth="1"/>
    <col min="9990" max="9990" width="10.375" style="4" customWidth="1"/>
    <col min="9991" max="9991" width="14.25" style="4" customWidth="1"/>
    <col min="9992" max="9992" width="11.875" style="4" customWidth="1"/>
    <col min="9993" max="10238" width="9" style="4"/>
    <col min="10239" max="10239" width="46.375" style="4" customWidth="1"/>
    <col min="10240" max="10240" width="19.25" style="4" customWidth="1"/>
    <col min="10241" max="10241" width="16.25" style="4" customWidth="1"/>
    <col min="10242" max="10242" width="7.25" style="4" customWidth="1"/>
    <col min="10243" max="10243" width="9.375" style="4" customWidth="1"/>
    <col min="10244" max="10244" width="22.75" style="4" customWidth="1"/>
    <col min="10245" max="10245" width="15.75" style="4" customWidth="1"/>
    <col min="10246" max="10246" width="10.375" style="4" customWidth="1"/>
    <col min="10247" max="10247" width="14.25" style="4" customWidth="1"/>
    <col min="10248" max="10248" width="11.875" style="4" customWidth="1"/>
    <col min="10249" max="10494" width="9" style="4"/>
    <col min="10495" max="10495" width="46.375" style="4" customWidth="1"/>
    <col min="10496" max="10496" width="19.25" style="4" customWidth="1"/>
    <col min="10497" max="10497" width="16.25" style="4" customWidth="1"/>
    <col min="10498" max="10498" width="7.25" style="4" customWidth="1"/>
    <col min="10499" max="10499" width="9.375" style="4" customWidth="1"/>
    <col min="10500" max="10500" width="22.75" style="4" customWidth="1"/>
    <col min="10501" max="10501" width="15.75" style="4" customWidth="1"/>
    <col min="10502" max="10502" width="10.375" style="4" customWidth="1"/>
    <col min="10503" max="10503" width="14.25" style="4" customWidth="1"/>
    <col min="10504" max="10504" width="11.875" style="4" customWidth="1"/>
    <col min="10505" max="10750" width="9" style="4"/>
    <col min="10751" max="10751" width="46.375" style="4" customWidth="1"/>
    <col min="10752" max="10752" width="19.25" style="4" customWidth="1"/>
    <col min="10753" max="10753" width="16.25" style="4" customWidth="1"/>
    <col min="10754" max="10754" width="7.25" style="4" customWidth="1"/>
    <col min="10755" max="10755" width="9.375" style="4" customWidth="1"/>
    <col min="10756" max="10756" width="22.75" style="4" customWidth="1"/>
    <col min="10757" max="10757" width="15.75" style="4" customWidth="1"/>
    <col min="10758" max="10758" width="10.375" style="4" customWidth="1"/>
    <col min="10759" max="10759" width="14.25" style="4" customWidth="1"/>
    <col min="10760" max="10760" width="11.875" style="4" customWidth="1"/>
    <col min="10761" max="11006" width="9" style="4"/>
    <col min="11007" max="11007" width="46.375" style="4" customWidth="1"/>
    <col min="11008" max="11008" width="19.25" style="4" customWidth="1"/>
    <col min="11009" max="11009" width="16.25" style="4" customWidth="1"/>
    <col min="11010" max="11010" width="7.25" style="4" customWidth="1"/>
    <col min="11011" max="11011" width="9.375" style="4" customWidth="1"/>
    <col min="11012" max="11012" width="22.75" style="4" customWidth="1"/>
    <col min="11013" max="11013" width="15.75" style="4" customWidth="1"/>
    <col min="11014" max="11014" width="10.375" style="4" customWidth="1"/>
    <col min="11015" max="11015" width="14.25" style="4" customWidth="1"/>
    <col min="11016" max="11016" width="11.875" style="4" customWidth="1"/>
    <col min="11017" max="11262" width="9" style="4"/>
    <col min="11263" max="11263" width="46.375" style="4" customWidth="1"/>
    <col min="11264" max="11264" width="19.25" style="4" customWidth="1"/>
    <col min="11265" max="11265" width="16.25" style="4" customWidth="1"/>
    <col min="11266" max="11266" width="7.25" style="4" customWidth="1"/>
    <col min="11267" max="11267" width="9.375" style="4" customWidth="1"/>
    <col min="11268" max="11268" width="22.75" style="4" customWidth="1"/>
    <col min="11269" max="11269" width="15.75" style="4" customWidth="1"/>
    <col min="11270" max="11270" width="10.375" style="4" customWidth="1"/>
    <col min="11271" max="11271" width="14.25" style="4" customWidth="1"/>
    <col min="11272" max="11272" width="11.875" style="4" customWidth="1"/>
    <col min="11273" max="11518" width="9" style="4"/>
    <col min="11519" max="11519" width="46.375" style="4" customWidth="1"/>
    <col min="11520" max="11520" width="19.25" style="4" customWidth="1"/>
    <col min="11521" max="11521" width="16.25" style="4" customWidth="1"/>
    <col min="11522" max="11522" width="7.25" style="4" customWidth="1"/>
    <col min="11523" max="11523" width="9.375" style="4" customWidth="1"/>
    <col min="11524" max="11524" width="22.75" style="4" customWidth="1"/>
    <col min="11525" max="11525" width="15.75" style="4" customWidth="1"/>
    <col min="11526" max="11526" width="10.375" style="4" customWidth="1"/>
    <col min="11527" max="11527" width="14.25" style="4" customWidth="1"/>
    <col min="11528" max="11528" width="11.875" style="4" customWidth="1"/>
    <col min="11529" max="11774" width="9" style="4"/>
    <col min="11775" max="11775" width="46.375" style="4" customWidth="1"/>
    <col min="11776" max="11776" width="19.25" style="4" customWidth="1"/>
    <col min="11777" max="11777" width="16.25" style="4" customWidth="1"/>
    <col min="11778" max="11778" width="7.25" style="4" customWidth="1"/>
    <col min="11779" max="11779" width="9.375" style="4" customWidth="1"/>
    <col min="11780" max="11780" width="22.75" style="4" customWidth="1"/>
    <col min="11781" max="11781" width="15.75" style="4" customWidth="1"/>
    <col min="11782" max="11782" width="10.375" style="4" customWidth="1"/>
    <col min="11783" max="11783" width="14.25" style="4" customWidth="1"/>
    <col min="11784" max="11784" width="11.875" style="4" customWidth="1"/>
    <col min="11785" max="12030" width="9" style="4"/>
    <col min="12031" max="12031" width="46.375" style="4" customWidth="1"/>
    <col min="12032" max="12032" width="19.25" style="4" customWidth="1"/>
    <col min="12033" max="12033" width="16.25" style="4" customWidth="1"/>
    <col min="12034" max="12034" width="7.25" style="4" customWidth="1"/>
    <col min="12035" max="12035" width="9.375" style="4" customWidth="1"/>
    <col min="12036" max="12036" width="22.75" style="4" customWidth="1"/>
    <col min="12037" max="12037" width="15.75" style="4" customWidth="1"/>
    <col min="12038" max="12038" width="10.375" style="4" customWidth="1"/>
    <col min="12039" max="12039" width="14.25" style="4" customWidth="1"/>
    <col min="12040" max="12040" width="11.875" style="4" customWidth="1"/>
    <col min="12041" max="12286" width="9" style="4"/>
    <col min="12287" max="12287" width="46.375" style="4" customWidth="1"/>
    <col min="12288" max="12288" width="19.25" style="4" customWidth="1"/>
    <col min="12289" max="12289" width="16.25" style="4" customWidth="1"/>
    <col min="12290" max="12290" width="7.25" style="4" customWidth="1"/>
    <col min="12291" max="12291" width="9.375" style="4" customWidth="1"/>
    <col min="12292" max="12292" width="22.75" style="4" customWidth="1"/>
    <col min="12293" max="12293" width="15.75" style="4" customWidth="1"/>
    <col min="12294" max="12294" width="10.375" style="4" customWidth="1"/>
    <col min="12295" max="12295" width="14.25" style="4" customWidth="1"/>
    <col min="12296" max="12296" width="11.875" style="4" customWidth="1"/>
    <col min="12297" max="12542" width="9" style="4"/>
    <col min="12543" max="12543" width="46.375" style="4" customWidth="1"/>
    <col min="12544" max="12544" width="19.25" style="4" customWidth="1"/>
    <col min="12545" max="12545" width="16.25" style="4" customWidth="1"/>
    <col min="12546" max="12546" width="7.25" style="4" customWidth="1"/>
    <col min="12547" max="12547" width="9.375" style="4" customWidth="1"/>
    <col min="12548" max="12548" width="22.75" style="4" customWidth="1"/>
    <col min="12549" max="12549" width="15.75" style="4" customWidth="1"/>
    <col min="12550" max="12550" width="10.375" style="4" customWidth="1"/>
    <col min="12551" max="12551" width="14.25" style="4" customWidth="1"/>
    <col min="12552" max="12552" width="11.875" style="4" customWidth="1"/>
    <col min="12553" max="12798" width="9" style="4"/>
    <col min="12799" max="12799" width="46.375" style="4" customWidth="1"/>
    <col min="12800" max="12800" width="19.25" style="4" customWidth="1"/>
    <col min="12801" max="12801" width="16.25" style="4" customWidth="1"/>
    <col min="12802" max="12802" width="7.25" style="4" customWidth="1"/>
    <col min="12803" max="12803" width="9.375" style="4" customWidth="1"/>
    <col min="12804" max="12804" width="22.75" style="4" customWidth="1"/>
    <col min="12805" max="12805" width="15.75" style="4" customWidth="1"/>
    <col min="12806" max="12806" width="10.375" style="4" customWidth="1"/>
    <col min="12807" max="12807" width="14.25" style="4" customWidth="1"/>
    <col min="12808" max="12808" width="11.875" style="4" customWidth="1"/>
    <col min="12809" max="13054" width="9" style="4"/>
    <col min="13055" max="13055" width="46.375" style="4" customWidth="1"/>
    <col min="13056" max="13056" width="19.25" style="4" customWidth="1"/>
    <col min="13057" max="13057" width="16.25" style="4" customWidth="1"/>
    <col min="13058" max="13058" width="7.25" style="4" customWidth="1"/>
    <col min="13059" max="13059" width="9.375" style="4" customWidth="1"/>
    <col min="13060" max="13060" width="22.75" style="4" customWidth="1"/>
    <col min="13061" max="13061" width="15.75" style="4" customWidth="1"/>
    <col min="13062" max="13062" width="10.375" style="4" customWidth="1"/>
    <col min="13063" max="13063" width="14.25" style="4" customWidth="1"/>
    <col min="13064" max="13064" width="11.875" style="4" customWidth="1"/>
    <col min="13065" max="13310" width="9" style="4"/>
    <col min="13311" max="13311" width="46.375" style="4" customWidth="1"/>
    <col min="13312" max="13312" width="19.25" style="4" customWidth="1"/>
    <col min="13313" max="13313" width="16.25" style="4" customWidth="1"/>
    <col min="13314" max="13314" width="7.25" style="4" customWidth="1"/>
    <col min="13315" max="13315" width="9.375" style="4" customWidth="1"/>
    <col min="13316" max="13316" width="22.75" style="4" customWidth="1"/>
    <col min="13317" max="13317" width="15.75" style="4" customWidth="1"/>
    <col min="13318" max="13318" width="10.375" style="4" customWidth="1"/>
    <col min="13319" max="13319" width="14.25" style="4" customWidth="1"/>
    <col min="13320" max="13320" width="11.875" style="4" customWidth="1"/>
    <col min="13321" max="13566" width="9" style="4"/>
    <col min="13567" max="13567" width="46.375" style="4" customWidth="1"/>
    <col min="13568" max="13568" width="19.25" style="4" customWidth="1"/>
    <col min="13569" max="13569" width="16.25" style="4" customWidth="1"/>
    <col min="13570" max="13570" width="7.25" style="4" customWidth="1"/>
    <col min="13571" max="13571" width="9.375" style="4" customWidth="1"/>
    <col min="13572" max="13572" width="22.75" style="4" customWidth="1"/>
    <col min="13573" max="13573" width="15.75" style="4" customWidth="1"/>
    <col min="13574" max="13574" width="10.375" style="4" customWidth="1"/>
    <col min="13575" max="13575" width="14.25" style="4" customWidth="1"/>
    <col min="13576" max="13576" width="11.875" style="4" customWidth="1"/>
    <col min="13577" max="13822" width="9" style="4"/>
    <col min="13823" max="13823" width="46.375" style="4" customWidth="1"/>
    <col min="13824" max="13824" width="19.25" style="4" customWidth="1"/>
    <col min="13825" max="13825" width="16.25" style="4" customWidth="1"/>
    <col min="13826" max="13826" width="7.25" style="4" customWidth="1"/>
    <col min="13827" max="13827" width="9.375" style="4" customWidth="1"/>
    <col min="13828" max="13828" width="22.75" style="4" customWidth="1"/>
    <col min="13829" max="13829" width="15.75" style="4" customWidth="1"/>
    <col min="13830" max="13830" width="10.375" style="4" customWidth="1"/>
    <col min="13831" max="13831" width="14.25" style="4" customWidth="1"/>
    <col min="13832" max="13832" width="11.875" style="4" customWidth="1"/>
    <col min="13833" max="14078" width="9" style="4"/>
    <col min="14079" max="14079" width="46.375" style="4" customWidth="1"/>
    <col min="14080" max="14080" width="19.25" style="4" customWidth="1"/>
    <col min="14081" max="14081" width="16.25" style="4" customWidth="1"/>
    <col min="14082" max="14082" width="7.25" style="4" customWidth="1"/>
    <col min="14083" max="14083" width="9.375" style="4" customWidth="1"/>
    <col min="14084" max="14084" width="22.75" style="4" customWidth="1"/>
    <col min="14085" max="14085" width="15.75" style="4" customWidth="1"/>
    <col min="14086" max="14086" width="10.375" style="4" customWidth="1"/>
    <col min="14087" max="14087" width="14.25" style="4" customWidth="1"/>
    <col min="14088" max="14088" width="11.875" style="4" customWidth="1"/>
    <col min="14089" max="14334" width="9" style="4"/>
    <col min="14335" max="14335" width="46.375" style="4" customWidth="1"/>
    <col min="14336" max="14336" width="19.25" style="4" customWidth="1"/>
    <col min="14337" max="14337" width="16.25" style="4" customWidth="1"/>
    <col min="14338" max="14338" width="7.25" style="4" customWidth="1"/>
    <col min="14339" max="14339" width="9.375" style="4" customWidth="1"/>
    <col min="14340" max="14340" width="22.75" style="4" customWidth="1"/>
    <col min="14341" max="14341" width="15.75" style="4" customWidth="1"/>
    <col min="14342" max="14342" width="10.375" style="4" customWidth="1"/>
    <col min="14343" max="14343" width="14.25" style="4" customWidth="1"/>
    <col min="14344" max="14344" width="11.875" style="4" customWidth="1"/>
    <col min="14345" max="14590" width="9" style="4"/>
    <col min="14591" max="14591" width="46.375" style="4" customWidth="1"/>
    <col min="14592" max="14592" width="19.25" style="4" customWidth="1"/>
    <col min="14593" max="14593" width="16.25" style="4" customWidth="1"/>
    <col min="14594" max="14594" width="7.25" style="4" customWidth="1"/>
    <col min="14595" max="14595" width="9.375" style="4" customWidth="1"/>
    <col min="14596" max="14596" width="22.75" style="4" customWidth="1"/>
    <col min="14597" max="14597" width="15.75" style="4" customWidth="1"/>
    <col min="14598" max="14598" width="10.375" style="4" customWidth="1"/>
    <col min="14599" max="14599" width="14.25" style="4" customWidth="1"/>
    <col min="14600" max="14600" width="11.875" style="4" customWidth="1"/>
    <col min="14601" max="14846" width="9" style="4"/>
    <col min="14847" max="14847" width="46.375" style="4" customWidth="1"/>
    <col min="14848" max="14848" width="19.25" style="4" customWidth="1"/>
    <col min="14849" max="14849" width="16.25" style="4" customWidth="1"/>
    <col min="14850" max="14850" width="7.25" style="4" customWidth="1"/>
    <col min="14851" max="14851" width="9.375" style="4" customWidth="1"/>
    <col min="14852" max="14852" width="22.75" style="4" customWidth="1"/>
    <col min="14853" max="14853" width="15.75" style="4" customWidth="1"/>
    <col min="14854" max="14854" width="10.375" style="4" customWidth="1"/>
    <col min="14855" max="14855" width="14.25" style="4" customWidth="1"/>
    <col min="14856" max="14856" width="11.875" style="4" customWidth="1"/>
    <col min="14857" max="15102" width="9" style="4"/>
    <col min="15103" max="15103" width="46.375" style="4" customWidth="1"/>
    <col min="15104" max="15104" width="19.25" style="4" customWidth="1"/>
    <col min="15105" max="15105" width="16.25" style="4" customWidth="1"/>
    <col min="15106" max="15106" width="7.25" style="4" customWidth="1"/>
    <col min="15107" max="15107" width="9.375" style="4" customWidth="1"/>
    <col min="15108" max="15108" width="22.75" style="4" customWidth="1"/>
    <col min="15109" max="15109" width="15.75" style="4" customWidth="1"/>
    <col min="15110" max="15110" width="10.375" style="4" customWidth="1"/>
    <col min="15111" max="15111" width="14.25" style="4" customWidth="1"/>
    <col min="15112" max="15112" width="11.875" style="4" customWidth="1"/>
    <col min="15113" max="15358" width="9" style="4"/>
    <col min="15359" max="15359" width="46.375" style="4" customWidth="1"/>
    <col min="15360" max="15360" width="19.25" style="4" customWidth="1"/>
    <col min="15361" max="15361" width="16.25" style="4" customWidth="1"/>
    <col min="15362" max="15362" width="7.25" style="4" customWidth="1"/>
    <col min="15363" max="15363" width="9.375" style="4" customWidth="1"/>
    <col min="15364" max="15364" width="22.75" style="4" customWidth="1"/>
    <col min="15365" max="15365" width="15.75" style="4" customWidth="1"/>
    <col min="15366" max="15366" width="10.375" style="4" customWidth="1"/>
    <col min="15367" max="15367" width="14.25" style="4" customWidth="1"/>
    <col min="15368" max="15368" width="11.875" style="4" customWidth="1"/>
    <col min="15369" max="15614" width="9" style="4"/>
    <col min="15615" max="15615" width="46.375" style="4" customWidth="1"/>
    <col min="15616" max="15616" width="19.25" style="4" customWidth="1"/>
    <col min="15617" max="15617" width="16.25" style="4" customWidth="1"/>
    <col min="15618" max="15618" width="7.25" style="4" customWidth="1"/>
    <col min="15619" max="15619" width="9.375" style="4" customWidth="1"/>
    <col min="15620" max="15620" width="22.75" style="4" customWidth="1"/>
    <col min="15621" max="15621" width="15.75" style="4" customWidth="1"/>
    <col min="15622" max="15622" width="10.375" style="4" customWidth="1"/>
    <col min="15623" max="15623" width="14.25" style="4" customWidth="1"/>
    <col min="15624" max="15624" width="11.875" style="4" customWidth="1"/>
    <col min="15625" max="15870" width="9" style="4"/>
    <col min="15871" max="15871" width="46.375" style="4" customWidth="1"/>
    <col min="15872" max="15872" width="19.25" style="4" customWidth="1"/>
    <col min="15873" max="15873" width="16.25" style="4" customWidth="1"/>
    <col min="15874" max="15874" width="7.25" style="4" customWidth="1"/>
    <col min="15875" max="15875" width="9.375" style="4" customWidth="1"/>
    <col min="15876" max="15876" width="22.75" style="4" customWidth="1"/>
    <col min="15877" max="15877" width="15.75" style="4" customWidth="1"/>
    <col min="15878" max="15878" width="10.375" style="4" customWidth="1"/>
    <col min="15879" max="15879" width="14.25" style="4" customWidth="1"/>
    <col min="15880" max="15880" width="11.875" style="4" customWidth="1"/>
    <col min="15881" max="16126" width="9" style="4"/>
    <col min="16127" max="16127" width="46.375" style="4" customWidth="1"/>
    <col min="16128" max="16128" width="19.25" style="4" customWidth="1"/>
    <col min="16129" max="16129" width="16.25" style="4" customWidth="1"/>
    <col min="16130" max="16130" width="7.25" style="4" customWidth="1"/>
    <col min="16131" max="16131" width="9.375" style="4" customWidth="1"/>
    <col min="16132" max="16132" width="22.75" style="4" customWidth="1"/>
    <col min="16133" max="16133" width="15.75" style="4" customWidth="1"/>
    <col min="16134" max="16134" width="10.375" style="4" customWidth="1"/>
    <col min="16135" max="16135" width="14.25" style="4" customWidth="1"/>
    <col min="16136" max="16136" width="11.875" style="4" customWidth="1"/>
    <col min="16137" max="16384" width="9" style="4"/>
  </cols>
  <sheetData>
    <row r="1" spans="1:11" x14ac:dyDescent="0.2">
      <c r="A1" s="541" t="s">
        <v>0</v>
      </c>
      <c r="B1" s="541"/>
      <c r="C1" s="4"/>
      <c r="D1" s="4"/>
    </row>
    <row r="2" spans="1:11" ht="15" thickBot="1" x14ac:dyDescent="0.25">
      <c r="C2" s="4"/>
      <c r="D2" s="4"/>
    </row>
    <row r="3" spans="1:11" ht="39.75" customHeight="1" x14ac:dyDescent="0.2">
      <c r="B3" s="384" t="s">
        <v>286</v>
      </c>
      <c r="C3" s="4"/>
      <c r="D3" s="193"/>
      <c r="E3" s="202" t="s">
        <v>8</v>
      </c>
      <c r="F3" s="364" t="s">
        <v>9</v>
      </c>
      <c r="G3" s="377" t="s">
        <v>10</v>
      </c>
      <c r="H3" s="365" t="s">
        <v>11</v>
      </c>
    </row>
    <row r="4" spans="1:11" x14ac:dyDescent="0.2">
      <c r="B4" s="5"/>
      <c r="C4" s="4"/>
      <c r="D4" s="194">
        <v>2013</v>
      </c>
      <c r="E4" s="346">
        <v>2.1615537312453941</v>
      </c>
      <c r="F4" s="347">
        <v>0.39354436458794334</v>
      </c>
      <c r="G4" s="382">
        <v>-0.4841651167401812</v>
      </c>
      <c r="H4" s="346">
        <v>2.25217448339763</v>
      </c>
    </row>
    <row r="5" spans="1:11" x14ac:dyDescent="0.2">
      <c r="C5" s="4"/>
      <c r="D5" s="194">
        <v>2014</v>
      </c>
      <c r="E5" s="346">
        <v>9.4224834289981807</v>
      </c>
      <c r="F5" s="347">
        <v>0.43348058192960093</v>
      </c>
      <c r="G5" s="382">
        <v>8.79454909606679</v>
      </c>
      <c r="H5" s="346">
        <v>0.19445375100178669</v>
      </c>
      <c r="I5" s="6"/>
      <c r="K5" s="7"/>
    </row>
    <row r="6" spans="1:11" x14ac:dyDescent="0.2">
      <c r="C6" s="4"/>
      <c r="D6" s="194">
        <v>2015</v>
      </c>
      <c r="E6" s="346">
        <v>7.1028352531765107</v>
      </c>
      <c r="F6" s="347">
        <v>1.1332245272329982</v>
      </c>
      <c r="G6" s="382">
        <v>5.4232647225444399</v>
      </c>
      <c r="H6" s="346">
        <v>0.54634600339906492</v>
      </c>
      <c r="I6" s="6"/>
      <c r="K6" s="7"/>
    </row>
    <row r="7" spans="1:11" x14ac:dyDescent="0.2">
      <c r="C7" s="4"/>
      <c r="D7" s="194">
        <v>2016</v>
      </c>
      <c r="E7" s="346">
        <v>-2.7334929392636909</v>
      </c>
      <c r="F7" s="347">
        <v>-6.1206061666996381E-2</v>
      </c>
      <c r="G7" s="382">
        <v>-1.5877053897856364</v>
      </c>
      <c r="H7" s="346">
        <v>-1.0845814878110507</v>
      </c>
    </row>
    <row r="8" spans="1:11" x14ac:dyDescent="0.2">
      <c r="C8" s="4"/>
      <c r="D8" s="194">
        <v>2017</v>
      </c>
      <c r="E8" s="346">
        <v>7.0799032542915405</v>
      </c>
      <c r="F8" s="347">
        <v>-0.85927849868062245</v>
      </c>
      <c r="G8" s="382">
        <v>10.375692381793362</v>
      </c>
      <c r="H8" s="346">
        <v>-2.4365106288212099</v>
      </c>
    </row>
    <row r="9" spans="1:11" x14ac:dyDescent="0.2">
      <c r="C9" s="4"/>
      <c r="D9" s="194">
        <v>2018</v>
      </c>
      <c r="E9" s="346">
        <v>-7.3674040781630801</v>
      </c>
      <c r="F9" s="347">
        <v>-0.88384181897657199</v>
      </c>
      <c r="G9" s="382">
        <v>-5.980124895029042</v>
      </c>
      <c r="H9" s="346">
        <v>-0.50343736415746021</v>
      </c>
      <c r="I9" s="6"/>
    </row>
    <row r="10" spans="1:11" x14ac:dyDescent="0.2">
      <c r="C10" s="4"/>
      <c r="D10" s="197">
        <v>2019</v>
      </c>
      <c r="E10" s="348">
        <v>14.371512299549</v>
      </c>
      <c r="F10" s="349">
        <v>6.5266909024455505E-3</v>
      </c>
      <c r="G10" s="383">
        <v>12.941318522096109</v>
      </c>
      <c r="H10" s="348">
        <v>1.4236670865504488</v>
      </c>
      <c r="I10" s="6"/>
    </row>
    <row r="11" spans="1:11" x14ac:dyDescent="0.2">
      <c r="C11" s="4"/>
      <c r="E11" s="9"/>
      <c r="F11" s="9"/>
      <c r="G11" s="9"/>
      <c r="H11" s="9"/>
      <c r="I11" s="6"/>
    </row>
    <row r="12" spans="1:11" x14ac:dyDescent="0.2">
      <c r="C12" s="4"/>
    </row>
    <row r="13" spans="1:11" x14ac:dyDescent="0.2">
      <c r="C13" s="4"/>
      <c r="D13" s="4"/>
    </row>
    <row r="14" spans="1:11" x14ac:dyDescent="0.2">
      <c r="C14" s="4"/>
      <c r="D14" s="4"/>
    </row>
    <row r="15" spans="1:11" x14ac:dyDescent="0.2">
      <c r="C15" s="4"/>
      <c r="D15" s="4"/>
    </row>
    <row r="16" spans="1:11" x14ac:dyDescent="0.2">
      <c r="C16" s="4"/>
      <c r="D16" s="4"/>
    </row>
    <row r="17" spans="2:4" x14ac:dyDescent="0.2">
      <c r="C17" s="4"/>
      <c r="D17" s="4"/>
    </row>
    <row r="18" spans="2:4" x14ac:dyDescent="0.2">
      <c r="C18" s="4"/>
      <c r="D18" s="4"/>
    </row>
    <row r="19" spans="2:4" x14ac:dyDescent="0.2">
      <c r="C19" s="4"/>
      <c r="D19" s="4"/>
    </row>
    <row r="20" spans="2:4" x14ac:dyDescent="0.2">
      <c r="C20" s="4"/>
      <c r="D20" s="4"/>
    </row>
    <row r="21" spans="2:4" ht="15" thickBot="1" x14ac:dyDescent="0.25">
      <c r="B21" s="355" t="s">
        <v>318</v>
      </c>
      <c r="C21" s="4"/>
      <c r="D21" s="4"/>
    </row>
    <row r="22" spans="2:4" ht="16.5" x14ac:dyDescent="0.3">
      <c r="B22" s="20"/>
      <c r="C22" s="4"/>
      <c r="D22" s="4"/>
    </row>
    <row r="28" spans="2:4" x14ac:dyDescent="0.2">
      <c r="C28" s="4"/>
      <c r="D28" s="4"/>
    </row>
    <row r="29" spans="2:4" x14ac:dyDescent="0.2">
      <c r="C29" s="4"/>
      <c r="D29" s="4"/>
    </row>
    <row r="30" spans="2:4" x14ac:dyDescent="0.2">
      <c r="C30" s="4"/>
      <c r="D30" s="4"/>
    </row>
    <row r="31" spans="2:4" x14ac:dyDescent="0.2">
      <c r="C31" s="4"/>
      <c r="D31" s="4"/>
    </row>
    <row r="32" spans="2:4" x14ac:dyDescent="0.2">
      <c r="C32" s="4"/>
      <c r="D32" s="4"/>
    </row>
    <row r="33" spans="3:4" x14ac:dyDescent="0.2">
      <c r="C33" s="4"/>
      <c r="D33" s="4"/>
    </row>
    <row r="34" spans="3:4" x14ac:dyDescent="0.2">
      <c r="C34" s="4"/>
      <c r="D34" s="4"/>
    </row>
    <row r="35" spans="3:4" x14ac:dyDescent="0.2">
      <c r="C35" s="4"/>
      <c r="D35" s="4"/>
    </row>
    <row r="36" spans="3:4" x14ac:dyDescent="0.2">
      <c r="C36" s="4"/>
      <c r="D36" s="4"/>
    </row>
    <row r="37" spans="3:4" x14ac:dyDescent="0.2">
      <c r="C37" s="4"/>
      <c r="D37" s="4"/>
    </row>
  </sheetData>
  <mergeCells count="1">
    <mergeCell ref="A1:B1"/>
  </mergeCells>
  <hyperlinks>
    <hyperlink ref="A1:B1" location="Turinys!A34" display="↖ atgal į turinį" xr:uid="{00000000-0004-0000-0F00-000000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47ABD9"/>
  </sheetPr>
  <dimension ref="A1:K22"/>
  <sheetViews>
    <sheetView showGridLines="0" showRowColHeaders="0" zoomScaleNormal="100" zoomScaleSheetLayoutView="50" workbookViewId="0">
      <selection activeCell="E15" sqref="E15"/>
    </sheetView>
  </sheetViews>
  <sheetFormatPr defaultRowHeight="12.75" x14ac:dyDescent="0.2"/>
  <cols>
    <col min="1" max="1" width="6.625" style="108" customWidth="1"/>
    <col min="2" max="2" width="61.75" style="108" customWidth="1"/>
    <col min="3" max="3" width="9" style="108" customWidth="1"/>
    <col min="4" max="4" width="9" style="109" customWidth="1"/>
    <col min="5" max="7" width="9" style="108"/>
    <col min="8" max="8" width="9" style="108" customWidth="1"/>
    <col min="9" max="16384" width="9" style="108"/>
  </cols>
  <sheetData>
    <row r="1" spans="1:11" ht="14.25" x14ac:dyDescent="0.2">
      <c r="A1" s="541" t="s">
        <v>0</v>
      </c>
      <c r="B1" s="541"/>
    </row>
    <row r="2" spans="1:11" ht="13.5" thickBot="1" x14ac:dyDescent="0.25">
      <c r="A2" s="171"/>
      <c r="B2" s="172"/>
    </row>
    <row r="3" spans="1:11" ht="42" customHeight="1" x14ac:dyDescent="0.2">
      <c r="B3" s="351" t="s">
        <v>285</v>
      </c>
      <c r="C3" s="110"/>
      <c r="D3" s="366"/>
      <c r="E3" s="385" t="s">
        <v>8</v>
      </c>
      <c r="F3" s="390" t="s">
        <v>249</v>
      </c>
      <c r="G3" s="390" t="s">
        <v>312</v>
      </c>
      <c r="H3" s="396" t="s">
        <v>250</v>
      </c>
      <c r="I3" s="142"/>
      <c r="J3" s="142"/>
      <c r="K3" s="112"/>
    </row>
    <row r="4" spans="1:11" x14ac:dyDescent="0.2">
      <c r="B4" s="111"/>
      <c r="C4" s="112"/>
      <c r="D4" s="505">
        <v>2013</v>
      </c>
      <c r="E4" s="378">
        <v>13.55078</v>
      </c>
      <c r="F4" s="386">
        <v>12.540389999999999</v>
      </c>
      <c r="G4" s="386">
        <v>0.69659000000000004</v>
      </c>
      <c r="H4" s="388">
        <v>3.2004699999999997</v>
      </c>
      <c r="I4" s="143"/>
      <c r="J4" s="143"/>
      <c r="K4" s="112"/>
    </row>
    <row r="5" spans="1:11" x14ac:dyDescent="0.2">
      <c r="C5" s="112"/>
      <c r="D5" s="505">
        <v>2014</v>
      </c>
      <c r="E5" s="378">
        <v>14.8276</v>
      </c>
      <c r="F5" s="386">
        <v>13.761569999999999</v>
      </c>
      <c r="G5" s="386">
        <v>0.75712000000000002</v>
      </c>
      <c r="H5" s="388">
        <v>3.57639</v>
      </c>
      <c r="I5" s="143"/>
      <c r="J5" s="143"/>
      <c r="K5" s="112"/>
    </row>
    <row r="6" spans="1:11" x14ac:dyDescent="0.2">
      <c r="B6" s="112"/>
      <c r="C6" s="112"/>
      <c r="D6" s="505">
        <v>2015</v>
      </c>
      <c r="E6" s="378">
        <v>15.880780000000001</v>
      </c>
      <c r="F6" s="386">
        <v>14.835750000000001</v>
      </c>
      <c r="G6" s="386">
        <v>0.72302</v>
      </c>
      <c r="H6" s="388">
        <v>3.7623099999999998</v>
      </c>
      <c r="I6" s="143"/>
      <c r="J6" s="143"/>
      <c r="K6" s="112"/>
    </row>
    <row r="7" spans="1:11" x14ac:dyDescent="0.2">
      <c r="B7" s="112"/>
      <c r="C7" s="112"/>
      <c r="D7" s="505">
        <v>2016</v>
      </c>
      <c r="E7" s="378">
        <v>15.446680000000001</v>
      </c>
      <c r="F7" s="386">
        <v>14.55151</v>
      </c>
      <c r="G7" s="386">
        <v>0.63334999999999997</v>
      </c>
      <c r="H7" s="388">
        <v>3.8957800000000002</v>
      </c>
      <c r="I7" s="143"/>
      <c r="J7" s="143"/>
      <c r="K7" s="112"/>
    </row>
    <row r="8" spans="1:11" x14ac:dyDescent="0.2">
      <c r="B8" s="112"/>
      <c r="C8" s="112"/>
      <c r="D8" s="505">
        <v>2017</v>
      </c>
      <c r="E8" s="378">
        <v>16.540290000000002</v>
      </c>
      <c r="F8" s="386">
        <v>16.011939999999999</v>
      </c>
      <c r="G8" s="386">
        <v>0.55791000000000002</v>
      </c>
      <c r="H8" s="388">
        <v>3.6831399999999999</v>
      </c>
      <c r="I8" s="112"/>
      <c r="J8" s="112"/>
      <c r="K8" s="112"/>
    </row>
    <row r="9" spans="1:11" x14ac:dyDescent="0.2">
      <c r="B9" s="112"/>
      <c r="C9" s="112"/>
      <c r="D9" s="505">
        <v>2018</v>
      </c>
      <c r="E9" s="378">
        <v>15.3217</v>
      </c>
      <c r="F9" s="386">
        <v>14.84807</v>
      </c>
      <c r="G9" s="386">
        <v>0.50127999999999995</v>
      </c>
      <c r="H9" s="388">
        <v>4.6999999999999999E-4</v>
      </c>
      <c r="I9" s="112"/>
      <c r="J9" s="112"/>
      <c r="K9" s="112"/>
    </row>
    <row r="10" spans="1:11" x14ac:dyDescent="0.2">
      <c r="B10" s="112"/>
      <c r="C10" s="112"/>
      <c r="D10" s="506">
        <v>2019</v>
      </c>
      <c r="E10" s="379">
        <v>17.52366</v>
      </c>
      <c r="F10" s="387">
        <v>17.078959999999999</v>
      </c>
      <c r="G10" s="387">
        <v>0.48877999999999999</v>
      </c>
      <c r="H10" s="389">
        <v>1.5400000000000001E-3</v>
      </c>
      <c r="I10" s="112"/>
      <c r="J10" s="112"/>
      <c r="K10" s="112"/>
    </row>
    <row r="11" spans="1:11" x14ac:dyDescent="0.2">
      <c r="B11" s="112"/>
      <c r="C11" s="112"/>
      <c r="D11" s="141"/>
      <c r="E11" s="112"/>
      <c r="F11" s="112"/>
      <c r="G11" s="112"/>
      <c r="H11" s="112"/>
      <c r="I11" s="112"/>
      <c r="J11" s="112"/>
      <c r="K11" s="112"/>
    </row>
    <row r="12" spans="1:11" x14ac:dyDescent="0.2">
      <c r="B12" s="112"/>
      <c r="C12" s="112"/>
      <c r="D12" s="141"/>
      <c r="E12" s="112"/>
      <c r="F12" s="112"/>
      <c r="G12" s="112"/>
      <c r="H12" s="112"/>
      <c r="I12" s="112"/>
      <c r="J12" s="112"/>
      <c r="K12" s="112"/>
    </row>
    <row r="13" spans="1:11" x14ac:dyDescent="0.2">
      <c r="B13" s="112"/>
      <c r="C13" s="112"/>
    </row>
    <row r="14" spans="1:11" x14ac:dyDescent="0.2">
      <c r="B14" s="112"/>
      <c r="C14" s="112"/>
    </row>
    <row r="15" spans="1:11" x14ac:dyDescent="0.2">
      <c r="B15" s="112"/>
      <c r="C15" s="112"/>
    </row>
    <row r="16" spans="1:11" x14ac:dyDescent="0.2">
      <c r="B16" s="112"/>
      <c r="C16" s="112"/>
    </row>
    <row r="17" spans="2:3" x14ac:dyDescent="0.2">
      <c r="B17" s="112"/>
      <c r="C17" s="112"/>
    </row>
    <row r="18" spans="2:3" x14ac:dyDescent="0.2">
      <c r="C18" s="112"/>
    </row>
    <row r="19" spans="2:3" x14ac:dyDescent="0.2">
      <c r="B19" s="112"/>
      <c r="C19" s="112"/>
    </row>
    <row r="20" spans="2:3" ht="14.25" x14ac:dyDescent="0.2">
      <c r="C20" s="113"/>
    </row>
    <row r="22" spans="2:3" ht="13.5" thickBot="1" x14ac:dyDescent="0.25">
      <c r="B22" s="350" t="s">
        <v>12</v>
      </c>
    </row>
  </sheetData>
  <mergeCells count="1">
    <mergeCell ref="A1:B1"/>
  </mergeCells>
  <hyperlinks>
    <hyperlink ref="A1:B1" location="Turinys!A35" display="↖ atgal į turinį" xr:uid="{00000000-0004-0000-1000-000000000000}"/>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47ABD9"/>
  </sheetPr>
  <dimension ref="A1:I15"/>
  <sheetViews>
    <sheetView showGridLines="0" showRowColHeaders="0" zoomScaleNormal="100" workbookViewId="0">
      <selection sqref="A1:B1"/>
    </sheetView>
  </sheetViews>
  <sheetFormatPr defaultRowHeight="14.25" x14ac:dyDescent="0.2"/>
  <cols>
    <col min="1" max="1" width="6.625" style="19" customWidth="1"/>
    <col min="2" max="2" width="40.125" style="19" customWidth="1"/>
    <col min="3" max="4" width="9.875" style="19" customWidth="1"/>
    <col min="5" max="16384" width="9" style="19"/>
  </cols>
  <sheetData>
    <row r="1" spans="1:9" x14ac:dyDescent="0.2">
      <c r="A1" s="542" t="s">
        <v>0</v>
      </c>
      <c r="B1" s="542"/>
      <c r="C1" s="18"/>
      <c r="D1" s="18"/>
    </row>
    <row r="2" spans="1:9" ht="15" thickBot="1" x14ac:dyDescent="0.25"/>
    <row r="3" spans="1:9" x14ac:dyDescent="0.2">
      <c r="B3" s="543" t="s">
        <v>284</v>
      </c>
      <c r="C3" s="543"/>
      <c r="D3" s="543"/>
    </row>
    <row r="4" spans="1:9" x14ac:dyDescent="0.2">
      <c r="B4" s="21"/>
      <c r="C4" s="21"/>
      <c r="D4" s="21"/>
    </row>
    <row r="5" spans="1:9" x14ac:dyDescent="0.2">
      <c r="A5" s="57"/>
      <c r="B5" s="217" t="s">
        <v>41</v>
      </c>
      <c r="C5" s="218" t="s">
        <v>31</v>
      </c>
      <c r="D5" s="219" t="s">
        <v>30</v>
      </c>
    </row>
    <row r="6" spans="1:9" x14ac:dyDescent="0.2">
      <c r="A6" s="57"/>
      <c r="B6" s="220" t="s">
        <v>42</v>
      </c>
      <c r="C6" s="221" t="s">
        <v>45</v>
      </c>
      <c r="D6" s="221" t="s">
        <v>45</v>
      </c>
      <c r="F6" s="22"/>
      <c r="G6" s="22"/>
      <c r="H6" s="22"/>
      <c r="I6" s="22"/>
    </row>
    <row r="7" spans="1:9" x14ac:dyDescent="0.2">
      <c r="A7" s="57"/>
      <c r="B7" s="222" t="s">
        <v>43</v>
      </c>
      <c r="C7" s="223" t="s">
        <v>44</v>
      </c>
      <c r="D7" s="223" t="s">
        <v>44</v>
      </c>
      <c r="F7" s="22"/>
      <c r="G7" s="22"/>
      <c r="H7" s="22"/>
      <c r="I7" s="22"/>
    </row>
    <row r="8" spans="1:9" x14ac:dyDescent="0.2">
      <c r="A8" s="57"/>
      <c r="B8" s="222" t="s">
        <v>46</v>
      </c>
      <c r="C8" s="224"/>
      <c r="D8" s="224"/>
    </row>
    <row r="9" spans="1:9" x14ac:dyDescent="0.2">
      <c r="A9" s="57"/>
      <c r="B9" s="222" t="s">
        <v>47</v>
      </c>
      <c r="C9" s="416" t="s">
        <v>79</v>
      </c>
      <c r="D9" s="415" t="s">
        <v>245</v>
      </c>
    </row>
    <row r="10" spans="1:9" s="79" customFormat="1" x14ac:dyDescent="0.2">
      <c r="A10" s="57"/>
      <c r="B10" s="222" t="s">
        <v>193</v>
      </c>
      <c r="C10" s="416" t="s">
        <v>79</v>
      </c>
      <c r="D10" s="225" t="s">
        <v>45</v>
      </c>
    </row>
    <row r="11" spans="1:9" x14ac:dyDescent="0.2">
      <c r="A11" s="57"/>
      <c r="B11" s="226" t="s">
        <v>313</v>
      </c>
      <c r="C11" s="414" t="s">
        <v>79</v>
      </c>
      <c r="D11" s="227" t="s">
        <v>79</v>
      </c>
    </row>
    <row r="12" spans="1:9" x14ac:dyDescent="0.2">
      <c r="B12" s="545" t="s">
        <v>269</v>
      </c>
      <c r="C12" s="545"/>
      <c r="D12" s="545"/>
    </row>
    <row r="13" spans="1:9" x14ac:dyDescent="0.2">
      <c r="B13" s="419" t="s">
        <v>320</v>
      </c>
      <c r="C13" s="228"/>
      <c r="D13" s="228"/>
    </row>
    <row r="15" spans="1:9" ht="15" thickBot="1" x14ac:dyDescent="0.25">
      <c r="B15" s="544" t="s">
        <v>333</v>
      </c>
      <c r="C15" s="544"/>
      <c r="D15" s="544"/>
    </row>
  </sheetData>
  <mergeCells count="4">
    <mergeCell ref="A1:B1"/>
    <mergeCell ref="B3:D3"/>
    <mergeCell ref="B15:D15"/>
    <mergeCell ref="B12:D12"/>
  </mergeCells>
  <hyperlinks>
    <hyperlink ref="A1" location="Turinys!A1" display="↖ atgal į turinį" xr:uid="{00000000-0004-0000-1100-000000000000}"/>
    <hyperlink ref="A1:B1" location="Turinys!A37" display="↖ atgal į turinį" xr:uid="{00000000-0004-0000-1100-00000100000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47ABD9"/>
  </sheetPr>
  <dimension ref="A1:I26"/>
  <sheetViews>
    <sheetView showGridLines="0" showRowColHeaders="0" tabSelected="1" zoomScaleNormal="100" workbookViewId="0">
      <selection activeCell="K15" sqref="K15"/>
    </sheetView>
  </sheetViews>
  <sheetFormatPr defaultRowHeight="14.25" x14ac:dyDescent="0.2"/>
  <cols>
    <col min="1" max="1" width="6.625" style="19" customWidth="1"/>
    <col min="2" max="2" width="35.75" style="19" customWidth="1"/>
    <col min="3" max="4" width="7.75" style="19" customWidth="1"/>
    <col min="5" max="16384" width="9" style="19"/>
  </cols>
  <sheetData>
    <row r="1" spans="1:9" x14ac:dyDescent="0.2">
      <c r="A1" s="542" t="s">
        <v>0</v>
      </c>
      <c r="B1" s="542"/>
      <c r="C1" s="18"/>
      <c r="D1" s="18"/>
    </row>
    <row r="2" spans="1:9" ht="15" thickBot="1" x14ac:dyDescent="0.25"/>
    <row r="3" spans="1:9" x14ac:dyDescent="0.2">
      <c r="B3" s="551" t="s">
        <v>335</v>
      </c>
      <c r="C3" s="551"/>
      <c r="D3" s="551"/>
      <c r="E3" s="552"/>
      <c r="F3" s="552"/>
      <c r="G3" s="552"/>
      <c r="H3" s="552"/>
      <c r="I3" s="552"/>
    </row>
    <row r="4" spans="1:9" x14ac:dyDescent="0.2">
      <c r="B4" s="21"/>
      <c r="C4" s="21"/>
      <c r="D4" s="21"/>
      <c r="E4" s="36"/>
      <c r="F4" s="36"/>
      <c r="G4" s="36"/>
      <c r="H4" s="36"/>
      <c r="I4" s="36"/>
    </row>
    <row r="5" spans="1:9" ht="21" customHeight="1" x14ac:dyDescent="0.2">
      <c r="B5" s="546" t="s">
        <v>3</v>
      </c>
      <c r="C5" s="549" t="s">
        <v>270</v>
      </c>
      <c r="D5" s="549"/>
      <c r="E5" s="549" t="s">
        <v>271</v>
      </c>
      <c r="F5" s="549"/>
      <c r="G5" s="549" t="s">
        <v>272</v>
      </c>
      <c r="H5" s="549"/>
      <c r="I5" s="556" t="s">
        <v>48</v>
      </c>
    </row>
    <row r="6" spans="1:9" s="50" customFormat="1" ht="18.75" customHeight="1" x14ac:dyDescent="0.2">
      <c r="B6" s="547"/>
      <c r="C6" s="560" t="s">
        <v>80</v>
      </c>
      <c r="D6" s="561"/>
      <c r="E6" s="561"/>
      <c r="F6" s="561"/>
      <c r="G6" s="561"/>
      <c r="H6" s="562"/>
      <c r="I6" s="557"/>
    </row>
    <row r="7" spans="1:9" x14ac:dyDescent="0.2">
      <c r="B7" s="548"/>
      <c r="C7" s="229">
        <v>2018</v>
      </c>
      <c r="D7" s="229">
        <v>2019</v>
      </c>
      <c r="E7" s="229">
        <v>2018</v>
      </c>
      <c r="F7" s="229">
        <v>2019</v>
      </c>
      <c r="G7" s="229">
        <v>2018</v>
      </c>
      <c r="H7" s="229">
        <v>2019</v>
      </c>
      <c r="I7" s="558"/>
    </row>
    <row r="8" spans="1:9" x14ac:dyDescent="0.2">
      <c r="B8" s="559" t="s">
        <v>49</v>
      </c>
      <c r="C8" s="230">
        <v>0.6</v>
      </c>
      <c r="D8" s="230">
        <v>0.4</v>
      </c>
      <c r="E8" s="230">
        <v>0.6</v>
      </c>
      <c r="F8" s="230">
        <v>0.1</v>
      </c>
      <c r="G8" s="230">
        <v>0.6</v>
      </c>
      <c r="H8" s="230">
        <v>0.3</v>
      </c>
      <c r="I8" s="231" t="s">
        <v>31</v>
      </c>
    </row>
    <row r="9" spans="1:9" x14ac:dyDescent="0.2">
      <c r="B9" s="550"/>
      <c r="C9" s="232">
        <v>0.4</v>
      </c>
      <c r="D9" s="232">
        <v>0.1</v>
      </c>
      <c r="E9" s="232">
        <v>0.6</v>
      </c>
      <c r="F9" s="667">
        <v>0</v>
      </c>
      <c r="G9" s="232">
        <v>0.6</v>
      </c>
      <c r="H9" s="232">
        <v>0.3</v>
      </c>
      <c r="I9" s="233" t="s">
        <v>30</v>
      </c>
    </row>
    <row r="10" spans="1:9" x14ac:dyDescent="0.2">
      <c r="B10" s="85" t="s">
        <v>50</v>
      </c>
      <c r="C10" s="232" t="s">
        <v>194</v>
      </c>
      <c r="D10" s="232">
        <v>0.1</v>
      </c>
      <c r="E10" s="232" t="s">
        <v>195</v>
      </c>
      <c r="F10" s="232">
        <v>0.1</v>
      </c>
      <c r="G10" s="232" t="s">
        <v>195</v>
      </c>
      <c r="H10" s="232">
        <v>0.1</v>
      </c>
      <c r="I10" s="233" t="s">
        <v>51</v>
      </c>
    </row>
    <row r="11" spans="1:9" x14ac:dyDescent="0.2">
      <c r="B11" s="553" t="s">
        <v>52</v>
      </c>
      <c r="C11" s="232">
        <v>2.4</v>
      </c>
      <c r="D11" s="232">
        <v>1.5</v>
      </c>
      <c r="E11" s="232">
        <v>3.6</v>
      </c>
      <c r="F11" s="232">
        <v>3.5</v>
      </c>
      <c r="G11" s="232">
        <v>3.8</v>
      </c>
      <c r="H11" s="667">
        <v>4</v>
      </c>
      <c r="I11" s="233" t="s">
        <v>31</v>
      </c>
    </row>
    <row r="12" spans="1:9" x14ac:dyDescent="0.2">
      <c r="B12" s="553"/>
      <c r="C12" s="232">
        <v>2.2999999999999998</v>
      </c>
      <c r="D12" s="232">
        <v>2.2999999999999998</v>
      </c>
      <c r="E12" s="232">
        <v>2.8</v>
      </c>
      <c r="F12" s="232">
        <v>3.4</v>
      </c>
      <c r="G12" s="232">
        <v>2.5</v>
      </c>
      <c r="H12" s="232">
        <v>3.5</v>
      </c>
      <c r="I12" s="233" t="s">
        <v>30</v>
      </c>
    </row>
    <row r="13" spans="1:9" x14ac:dyDescent="0.2">
      <c r="B13" s="553" t="s">
        <v>358</v>
      </c>
      <c r="C13" s="667">
        <v>1</v>
      </c>
      <c r="D13" s="234">
        <v>0.6</v>
      </c>
      <c r="E13" s="234">
        <v>1.4</v>
      </c>
      <c r="F13" s="232">
        <v>1.4</v>
      </c>
      <c r="G13" s="232">
        <v>1.5</v>
      </c>
      <c r="H13" s="232">
        <v>1.6</v>
      </c>
      <c r="I13" s="233" t="s">
        <v>31</v>
      </c>
    </row>
    <row r="14" spans="1:9" x14ac:dyDescent="0.2">
      <c r="B14" s="553"/>
      <c r="C14" s="232">
        <v>0.9</v>
      </c>
      <c r="D14" s="234">
        <v>0.9</v>
      </c>
      <c r="E14" s="234">
        <v>1.1000000000000001</v>
      </c>
      <c r="F14" s="232">
        <v>1.4</v>
      </c>
      <c r="G14" s="667">
        <v>1</v>
      </c>
      <c r="H14" s="232">
        <v>1.4</v>
      </c>
      <c r="I14" s="233" t="s">
        <v>30</v>
      </c>
    </row>
    <row r="15" spans="1:9" x14ac:dyDescent="0.2">
      <c r="B15" s="550" t="s">
        <v>53</v>
      </c>
      <c r="C15" s="232" t="s">
        <v>1</v>
      </c>
      <c r="D15" s="232" t="s">
        <v>74</v>
      </c>
      <c r="E15" s="232" t="s">
        <v>115</v>
      </c>
      <c r="F15" s="232" t="s">
        <v>196</v>
      </c>
      <c r="G15" s="232" t="s">
        <v>197</v>
      </c>
      <c r="H15" s="232" t="s">
        <v>196</v>
      </c>
      <c r="I15" s="233" t="s">
        <v>31</v>
      </c>
    </row>
    <row r="16" spans="1:9" x14ac:dyDescent="0.2">
      <c r="B16" s="550"/>
      <c r="C16" s="232" t="s">
        <v>7</v>
      </c>
      <c r="D16" s="232" t="s">
        <v>197</v>
      </c>
      <c r="E16" s="232" t="s">
        <v>7</v>
      </c>
      <c r="F16" s="232" t="s">
        <v>196</v>
      </c>
      <c r="G16" s="232" t="s">
        <v>1</v>
      </c>
      <c r="H16" s="232" t="s">
        <v>198</v>
      </c>
      <c r="I16" s="233" t="s">
        <v>30</v>
      </c>
    </row>
    <row r="17" spans="2:9" x14ac:dyDescent="0.2">
      <c r="B17" s="85" t="s">
        <v>55</v>
      </c>
      <c r="C17" s="232">
        <v>0.5</v>
      </c>
      <c r="D17" s="232">
        <v>0.5</v>
      </c>
      <c r="E17" s="232">
        <v>0.5</v>
      </c>
      <c r="F17" s="232">
        <v>0.5</v>
      </c>
      <c r="G17" s="232">
        <v>0.5</v>
      </c>
      <c r="H17" s="232">
        <v>0.5</v>
      </c>
      <c r="I17" s="233" t="s">
        <v>56</v>
      </c>
    </row>
    <row r="18" spans="2:9" x14ac:dyDescent="0.2">
      <c r="B18" s="553" t="s">
        <v>57</v>
      </c>
      <c r="C18" s="232">
        <v>0.1</v>
      </c>
      <c r="D18" s="232">
        <v>0.2</v>
      </c>
      <c r="E18" s="232" t="s">
        <v>74</v>
      </c>
      <c r="F18" s="232" t="s">
        <v>197</v>
      </c>
      <c r="G18" s="232" t="s">
        <v>1</v>
      </c>
      <c r="H18" s="232" t="s">
        <v>197</v>
      </c>
      <c r="I18" s="233" t="s">
        <v>31</v>
      </c>
    </row>
    <row r="19" spans="2:9" x14ac:dyDescent="0.2">
      <c r="B19" s="554"/>
      <c r="C19" s="235" t="s">
        <v>199</v>
      </c>
      <c r="D19" s="235" t="s">
        <v>1</v>
      </c>
      <c r="E19" s="668">
        <v>0</v>
      </c>
      <c r="F19" s="235" t="s">
        <v>197</v>
      </c>
      <c r="G19" s="235">
        <v>0.1</v>
      </c>
      <c r="H19" s="235" t="s">
        <v>54</v>
      </c>
      <c r="I19" s="236" t="s">
        <v>30</v>
      </c>
    </row>
    <row r="20" spans="2:9" s="79" customFormat="1" x14ac:dyDescent="0.2">
      <c r="B20" s="563" t="s">
        <v>246</v>
      </c>
      <c r="C20" s="232">
        <v>0.1</v>
      </c>
      <c r="D20" s="232">
        <v>0.1</v>
      </c>
      <c r="E20" s="232" t="s">
        <v>79</v>
      </c>
      <c r="F20" s="232">
        <v>0.1</v>
      </c>
      <c r="G20" s="667">
        <v>0</v>
      </c>
      <c r="H20" s="232" t="s">
        <v>4</v>
      </c>
      <c r="I20" s="233" t="s">
        <v>31</v>
      </c>
    </row>
    <row r="21" spans="2:9" s="79" customFormat="1" x14ac:dyDescent="0.2">
      <c r="B21" s="564"/>
      <c r="C21" s="237">
        <v>0.1</v>
      </c>
      <c r="D21" s="237">
        <v>0.1</v>
      </c>
      <c r="E21" s="237" t="s">
        <v>79</v>
      </c>
      <c r="F21" s="237">
        <v>0.1</v>
      </c>
      <c r="G21" s="237">
        <v>0.1</v>
      </c>
      <c r="H21" s="237" t="s">
        <v>4</v>
      </c>
      <c r="I21" s="238" t="s">
        <v>30</v>
      </c>
    </row>
    <row r="22" spans="2:9" s="79" customFormat="1" x14ac:dyDescent="0.2">
      <c r="C22" s="230"/>
      <c r="D22" s="230"/>
      <c r="E22" s="230"/>
      <c r="F22" s="230"/>
      <c r="G22" s="230"/>
      <c r="H22" s="230"/>
      <c r="I22" s="231"/>
    </row>
    <row r="23" spans="2:9" s="49" customFormat="1" x14ac:dyDescent="0.2">
      <c r="B23" s="420" t="s">
        <v>336</v>
      </c>
      <c r="C23" s="56"/>
      <c r="D23" s="56"/>
      <c r="E23" s="56"/>
      <c r="F23" s="56"/>
      <c r="G23" s="56"/>
      <c r="H23" s="56"/>
      <c r="I23" s="56"/>
    </row>
    <row r="24" spans="2:9" s="79" customFormat="1" x14ac:dyDescent="0.2">
      <c r="B24" s="420" t="s">
        <v>334</v>
      </c>
      <c r="C24" s="56"/>
      <c r="D24" s="56"/>
      <c r="E24" s="56"/>
      <c r="F24" s="56"/>
      <c r="G24" s="56"/>
      <c r="H24" s="56"/>
      <c r="I24" s="56"/>
    </row>
    <row r="25" spans="2:9" ht="15" thickBot="1" x14ac:dyDescent="0.25">
      <c r="B25" s="555" t="s">
        <v>319</v>
      </c>
      <c r="C25" s="555"/>
      <c r="D25" s="555"/>
      <c r="E25" s="555"/>
      <c r="F25" s="555"/>
      <c r="G25" s="555"/>
      <c r="H25" s="555"/>
      <c r="I25" s="555"/>
    </row>
    <row r="26" spans="2:9" x14ac:dyDescent="0.2">
      <c r="B26" s="34"/>
      <c r="C26" s="34"/>
      <c r="D26" s="34"/>
    </row>
  </sheetData>
  <mergeCells count="15">
    <mergeCell ref="B18:B19"/>
    <mergeCell ref="B25:I25"/>
    <mergeCell ref="E5:F5"/>
    <mergeCell ref="G5:H5"/>
    <mergeCell ref="I5:I7"/>
    <mergeCell ref="B8:B9"/>
    <mergeCell ref="B11:B12"/>
    <mergeCell ref="B13:B14"/>
    <mergeCell ref="C6:H6"/>
    <mergeCell ref="B20:B21"/>
    <mergeCell ref="A1:B1"/>
    <mergeCell ref="B5:B7"/>
    <mergeCell ref="C5:D5"/>
    <mergeCell ref="B15:B16"/>
    <mergeCell ref="B3:I3"/>
  </mergeCells>
  <hyperlinks>
    <hyperlink ref="A1" location="Turinys!A1" display="↖ atgal į turinį" xr:uid="{00000000-0004-0000-1200-000000000000}"/>
    <hyperlink ref="A1:B1" location="Turinys!A37" display="↖ atgal į turinį" xr:uid="{00000000-0004-0000-1200-000001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92521-C1DA-4B23-AEA5-C3023A31D38B}">
  <sheetPr>
    <tabColor rgb="FF47ABD9"/>
  </sheetPr>
  <dimension ref="A1:G22"/>
  <sheetViews>
    <sheetView showGridLines="0" showRowColHeaders="0" workbookViewId="0">
      <selection sqref="A1:B1"/>
    </sheetView>
  </sheetViews>
  <sheetFormatPr defaultRowHeight="14.25" x14ac:dyDescent="0.2"/>
  <cols>
    <col min="1" max="1" width="6.625" customWidth="1"/>
    <col min="2" max="2" width="65.625" customWidth="1"/>
  </cols>
  <sheetData>
    <row r="1" spans="1:7" x14ac:dyDescent="0.2">
      <c r="A1" s="542" t="s">
        <v>0</v>
      </c>
      <c r="B1" s="542"/>
    </row>
    <row r="2" spans="1:7" ht="15" thickBot="1" x14ac:dyDescent="0.25">
      <c r="A2" s="79"/>
      <c r="B2" s="79"/>
    </row>
    <row r="3" spans="1:7" ht="25.5" x14ac:dyDescent="0.2">
      <c r="B3" s="356" t="s">
        <v>316</v>
      </c>
      <c r="D3" s="214"/>
      <c r="E3" s="380" t="s">
        <v>260</v>
      </c>
      <c r="F3" s="380" t="s">
        <v>261</v>
      </c>
      <c r="G3" s="381" t="s">
        <v>262</v>
      </c>
    </row>
    <row r="4" spans="1:7" x14ac:dyDescent="0.2">
      <c r="B4" s="140"/>
      <c r="D4" s="215" t="s">
        <v>263</v>
      </c>
      <c r="E4" s="422">
        <v>77.048131978435293</v>
      </c>
      <c r="F4" s="422">
        <v>15.467961173153476</v>
      </c>
      <c r="G4" s="422">
        <v>-68.856011649506627</v>
      </c>
    </row>
    <row r="5" spans="1:7" x14ac:dyDescent="0.2">
      <c r="D5" s="215" t="s">
        <v>264</v>
      </c>
      <c r="E5" s="422">
        <v>378.93964948302414</v>
      </c>
      <c r="F5" s="422">
        <v>1138.2231404958716</v>
      </c>
      <c r="G5" s="422">
        <v>-2.7373728448601864</v>
      </c>
    </row>
    <row r="6" spans="1:7" x14ac:dyDescent="0.2">
      <c r="B6" s="2"/>
      <c r="D6" s="215" t="s">
        <v>265</v>
      </c>
      <c r="E6" s="422">
        <v>18.409477004517406</v>
      </c>
      <c r="F6" s="422">
        <v>8.9609863545133006</v>
      </c>
      <c r="G6" s="422">
        <v>-26.393238487986359</v>
      </c>
    </row>
    <row r="7" spans="1:7" x14ac:dyDescent="0.2">
      <c r="D7" s="216" t="s">
        <v>266</v>
      </c>
      <c r="E7" s="423">
        <v>13.016352051756064</v>
      </c>
      <c r="F7" s="423">
        <v>-9.5297597840385944</v>
      </c>
      <c r="G7" s="423">
        <v>-17.228632463860283</v>
      </c>
    </row>
    <row r="22" spans="2:2" ht="15" thickBot="1" x14ac:dyDescent="0.25">
      <c r="B22" s="307" t="s">
        <v>319</v>
      </c>
    </row>
  </sheetData>
  <mergeCells count="1">
    <mergeCell ref="A1:B1"/>
  </mergeCells>
  <hyperlinks>
    <hyperlink ref="A1" location="Turinys!A1" display="↖ atgal į turinį" xr:uid="{E17437F1-45D8-4F96-9C10-7CB88F555208}"/>
    <hyperlink ref="A1:B1" location="Turinys!A37" display="↖ atgal į turinį" xr:uid="{803A919B-15F9-4843-A0EA-257AF30A794D}"/>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47ABD9"/>
  </sheetPr>
  <dimension ref="A1:L22"/>
  <sheetViews>
    <sheetView showGridLines="0" showRowColHeaders="0" workbookViewId="0">
      <selection activeCell="D19" sqref="D19"/>
    </sheetView>
  </sheetViews>
  <sheetFormatPr defaultRowHeight="14.25" customHeight="1" x14ac:dyDescent="0.2"/>
  <cols>
    <col min="1" max="1" width="6.625" customWidth="1"/>
    <col min="2" max="2" width="65.625" customWidth="1"/>
    <col min="4" max="4" width="36.875" customWidth="1"/>
    <col min="6" max="7" width="9" customWidth="1"/>
    <col min="9" max="9" width="9" customWidth="1"/>
  </cols>
  <sheetData>
    <row r="1" spans="1:12" ht="14.25" customHeight="1" x14ac:dyDescent="0.2">
      <c r="A1" s="84" t="s">
        <v>0</v>
      </c>
    </row>
    <row r="2" spans="1:12" ht="14.25" customHeight="1" thickBot="1" x14ac:dyDescent="0.25">
      <c r="A2" s="169"/>
    </row>
    <row r="3" spans="1:12" s="357" customFormat="1" ht="14.25" customHeight="1" x14ac:dyDescent="0.2">
      <c r="B3" s="567" t="s">
        <v>359</v>
      </c>
      <c r="C3" s="358"/>
      <c r="D3" s="359"/>
      <c r="E3" s="565">
        <v>2019</v>
      </c>
      <c r="F3" s="565"/>
      <c r="G3" s="565"/>
      <c r="H3" s="565"/>
      <c r="I3" s="565">
        <v>2020</v>
      </c>
      <c r="J3" s="565"/>
      <c r="K3" s="565"/>
      <c r="L3" s="566"/>
    </row>
    <row r="4" spans="1:12" ht="14.25" customHeight="1" x14ac:dyDescent="0.2">
      <c r="B4" s="568"/>
      <c r="C4" s="1"/>
      <c r="D4" s="212"/>
      <c r="E4" s="461" t="s">
        <v>260</v>
      </c>
      <c r="F4" s="461" t="s">
        <v>261</v>
      </c>
      <c r="G4" s="461" t="s">
        <v>262</v>
      </c>
      <c r="H4" s="461" t="s">
        <v>267</v>
      </c>
      <c r="I4" s="461" t="s">
        <v>260</v>
      </c>
      <c r="J4" s="461" t="s">
        <v>261</v>
      </c>
      <c r="K4" s="461" t="s">
        <v>262</v>
      </c>
      <c r="L4" s="462" t="s">
        <v>267</v>
      </c>
    </row>
    <row r="5" spans="1:12" ht="14.25" customHeight="1" x14ac:dyDescent="0.2">
      <c r="C5" s="1"/>
      <c r="D5" s="212" t="s">
        <v>33</v>
      </c>
      <c r="E5" s="424">
        <v>-0.11904523689135987</v>
      </c>
      <c r="F5" s="424">
        <v>2.2384166157492027</v>
      </c>
      <c r="G5" s="424">
        <v>3.3850549336191915</v>
      </c>
      <c r="H5" s="424">
        <v>3.3537419960877211</v>
      </c>
      <c r="I5" s="424">
        <v>1.854811511973866</v>
      </c>
      <c r="J5" s="424">
        <v>0.63917981415400149</v>
      </c>
      <c r="K5" s="424">
        <v>0.95902319600211439</v>
      </c>
      <c r="L5" s="425">
        <v>1.4123420247034912</v>
      </c>
    </row>
    <row r="6" spans="1:12" ht="14.25" customHeight="1" x14ac:dyDescent="0.2">
      <c r="C6" s="1"/>
      <c r="D6" s="212" t="s">
        <v>34</v>
      </c>
      <c r="E6" s="424">
        <v>0.10954789987895353</v>
      </c>
      <c r="F6" s="424">
        <v>0.61747324949246751</v>
      </c>
      <c r="G6" s="424">
        <v>1.4899001063031829</v>
      </c>
      <c r="H6" s="424">
        <v>0.31726339026689271</v>
      </c>
      <c r="I6" s="424">
        <v>1.0681188785569302</v>
      </c>
      <c r="J6" s="424">
        <v>0.38318329197384332</v>
      </c>
      <c r="K6" s="424">
        <v>4.4522806516433411</v>
      </c>
      <c r="L6" s="425">
        <v>1.4004138404747157</v>
      </c>
    </row>
    <row r="7" spans="1:12" ht="14.25" customHeight="1" x14ac:dyDescent="0.2">
      <c r="C7" s="1"/>
      <c r="D7" s="212" t="s">
        <v>103</v>
      </c>
      <c r="E7" s="424">
        <v>-0.10482909721241211</v>
      </c>
      <c r="F7" s="424">
        <v>7.8173278593681048E-2</v>
      </c>
      <c r="G7" s="424">
        <v>0.11852904634785882</v>
      </c>
      <c r="H7" s="424">
        <v>1.8356224076823051E-3</v>
      </c>
      <c r="I7" s="424">
        <v>0.36637697533356361</v>
      </c>
      <c r="J7" s="424">
        <v>3.8618291158729945E-2</v>
      </c>
      <c r="K7" s="424">
        <v>-0.21616530809090176</v>
      </c>
      <c r="L7" s="425">
        <v>-2.753234976076864E-2</v>
      </c>
    </row>
    <row r="8" spans="1:12" ht="14.25" customHeight="1" x14ac:dyDescent="0.2">
      <c r="C8" s="1"/>
      <c r="D8" s="212" t="s">
        <v>37</v>
      </c>
      <c r="E8" s="424">
        <v>3.4292853074703129</v>
      </c>
      <c r="F8" s="424">
        <v>-9.7583700769964761</v>
      </c>
      <c r="G8" s="424">
        <v>-5.980377120673853</v>
      </c>
      <c r="H8" s="424">
        <v>2.7418213045529121</v>
      </c>
      <c r="I8" s="424">
        <v>6.8802006044654114</v>
      </c>
      <c r="J8" s="424">
        <v>14.426083648812648</v>
      </c>
      <c r="K8" s="424">
        <v>15.334622623402074</v>
      </c>
      <c r="L8" s="425">
        <v>6.9039280035805604</v>
      </c>
    </row>
    <row r="9" spans="1:12" ht="14.25" customHeight="1" x14ac:dyDescent="0.2">
      <c r="C9" s="1"/>
      <c r="D9" s="212" t="s">
        <v>20</v>
      </c>
      <c r="E9" s="424">
        <v>-10.045763426113556</v>
      </c>
      <c r="F9" s="424">
        <v>-2.0464036813614266</v>
      </c>
      <c r="G9" s="424">
        <v>-1.5782283518931806</v>
      </c>
      <c r="H9" s="424">
        <v>-2.7329823836115654</v>
      </c>
      <c r="I9" s="424">
        <v>0.11914303974483156</v>
      </c>
      <c r="J9" s="424">
        <v>6.5985835129603139</v>
      </c>
      <c r="K9" s="424">
        <v>-0.28434425257714036</v>
      </c>
      <c r="L9" s="425">
        <v>16.163499846283965</v>
      </c>
    </row>
    <row r="10" spans="1:12" ht="26.25" customHeight="1" x14ac:dyDescent="0.2">
      <c r="C10" s="1"/>
      <c r="D10" s="376" t="s">
        <v>273</v>
      </c>
      <c r="E10" s="424">
        <v>-0.66851695498650499</v>
      </c>
      <c r="F10" s="424">
        <v>0.64790778509623692</v>
      </c>
      <c r="G10" s="424">
        <v>-0.15686223140617669</v>
      </c>
      <c r="H10" s="424">
        <v>3.0766627746150403E-2</v>
      </c>
      <c r="I10" s="424">
        <v>0.95562384434755132</v>
      </c>
      <c r="J10" s="424">
        <v>-0.26590830872896554</v>
      </c>
      <c r="K10" s="424">
        <v>0.84434551397099855</v>
      </c>
      <c r="L10" s="425">
        <v>0.82607552086029334</v>
      </c>
    </row>
    <row r="11" spans="1:12" ht="14.25" customHeight="1" x14ac:dyDescent="0.2">
      <c r="C11" s="1"/>
      <c r="D11" s="212" t="s">
        <v>39</v>
      </c>
      <c r="E11" s="424">
        <v>-1.535283353647082</v>
      </c>
      <c r="F11" s="424">
        <v>-0.94125323040856446</v>
      </c>
      <c r="G11" s="424">
        <v>-0.40676476105071846</v>
      </c>
      <c r="H11" s="424">
        <v>-0.99055771795422265</v>
      </c>
      <c r="I11" s="424">
        <v>-0.18017891759329985</v>
      </c>
      <c r="J11" s="424">
        <v>0.88411976742079812</v>
      </c>
      <c r="K11" s="424">
        <v>0.86731440454174535</v>
      </c>
      <c r="L11" s="425">
        <v>3.4614690391600047</v>
      </c>
    </row>
    <row r="12" spans="1:12" ht="14.25" customHeight="1" x14ac:dyDescent="0.2">
      <c r="C12" s="1"/>
      <c r="D12" s="213" t="s">
        <v>268</v>
      </c>
      <c r="E12" s="426">
        <v>66.220690038279045</v>
      </c>
      <c r="F12" s="426">
        <v>1.1869468885439544E-2</v>
      </c>
      <c r="G12" s="426">
        <v>20.000480301891567</v>
      </c>
      <c r="H12" s="426">
        <v>32.980607846407899</v>
      </c>
      <c r="I12" s="426">
        <v>5.3978391107196533</v>
      </c>
      <c r="J12" s="426">
        <v>21.432137228974607</v>
      </c>
      <c r="K12" s="426">
        <v>26.499398563769681</v>
      </c>
      <c r="L12" s="427">
        <v>35.161616393496239</v>
      </c>
    </row>
    <row r="13" spans="1:12" ht="14.25" customHeight="1" x14ac:dyDescent="0.2">
      <c r="C13" s="1"/>
      <c r="D13" s="144"/>
      <c r="E13" s="1"/>
      <c r="F13" s="1"/>
      <c r="G13" s="1"/>
    </row>
    <row r="14" spans="1:12" ht="14.25" customHeight="1" x14ac:dyDescent="0.2">
      <c r="C14" s="1"/>
      <c r="D14" s="144"/>
      <c r="E14" s="1"/>
      <c r="F14" s="1"/>
      <c r="G14" s="1"/>
    </row>
    <row r="15" spans="1:12" ht="14.25" customHeight="1" x14ac:dyDescent="0.2">
      <c r="C15" s="1"/>
      <c r="D15" s="144"/>
      <c r="E15" s="1"/>
      <c r="F15" s="1"/>
      <c r="G15" s="1"/>
    </row>
    <row r="20" spans="2:2" s="50" customFormat="1" ht="14.25" customHeight="1" x14ac:dyDescent="0.2">
      <c r="B20" s="58"/>
    </row>
    <row r="22" spans="2:2" ht="14.25" customHeight="1" thickBot="1" x14ac:dyDescent="0.25">
      <c r="B22" s="352" t="s">
        <v>319</v>
      </c>
    </row>
  </sheetData>
  <mergeCells count="3">
    <mergeCell ref="E3:H3"/>
    <mergeCell ref="I3:L3"/>
    <mergeCell ref="B3:B4"/>
  </mergeCells>
  <hyperlinks>
    <hyperlink ref="A1" location="Turinys!A1" display="↖ atgal į turinį" xr:uid="{00000000-0004-0000-1600-000000000000}"/>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47ABD9"/>
  </sheetPr>
  <dimension ref="A1:O20"/>
  <sheetViews>
    <sheetView showGridLines="0" showRowColHeaders="0" zoomScaleNormal="100" workbookViewId="0">
      <selection sqref="A1:B1"/>
    </sheetView>
  </sheetViews>
  <sheetFormatPr defaultRowHeight="14.25" customHeight="1" x14ac:dyDescent="0.2"/>
  <cols>
    <col min="1" max="1" width="6.625" style="49" customWidth="1"/>
    <col min="2" max="2" width="65.625" style="49" customWidth="1"/>
    <col min="3" max="4" width="9" style="49" customWidth="1"/>
    <col min="5" max="7" width="12.625" style="49" customWidth="1"/>
    <col min="8" max="14" width="7.25" style="49" customWidth="1"/>
    <col min="15" max="16384" width="9" style="49"/>
  </cols>
  <sheetData>
    <row r="1" spans="1:15" ht="14.25" customHeight="1" x14ac:dyDescent="0.2">
      <c r="A1" s="541" t="s">
        <v>0</v>
      </c>
      <c r="B1" s="541"/>
    </row>
    <row r="2" spans="1:15" ht="14.25" customHeight="1" thickBot="1" x14ac:dyDescent="0.25">
      <c r="A2" s="154"/>
      <c r="B2" s="154"/>
      <c r="C2" s="1"/>
      <c r="D2" s="1"/>
      <c r="E2" s="1"/>
      <c r="F2" s="1"/>
      <c r="G2" s="1"/>
      <c r="H2" s="1"/>
      <c r="I2" s="1"/>
      <c r="J2" s="1"/>
      <c r="K2" s="1"/>
      <c r="L2" s="1"/>
      <c r="M2" s="1"/>
      <c r="N2" s="1"/>
      <c r="O2" s="1"/>
    </row>
    <row r="3" spans="1:15" ht="30.75" customHeight="1" x14ac:dyDescent="0.25">
      <c r="A3" s="10"/>
      <c r="B3" s="353" t="s">
        <v>277</v>
      </c>
      <c r="C3" s="1"/>
      <c r="D3" s="397"/>
      <c r="E3" s="417" t="s">
        <v>251</v>
      </c>
      <c r="F3" s="417" t="s">
        <v>31</v>
      </c>
      <c r="G3" s="418" t="s">
        <v>315</v>
      </c>
      <c r="H3" s="146"/>
      <c r="I3" s="146"/>
      <c r="J3" s="146"/>
      <c r="K3" s="146"/>
      <c r="L3" s="146"/>
      <c r="M3" s="146"/>
      <c r="N3" s="146"/>
      <c r="O3" s="1"/>
    </row>
    <row r="4" spans="1:15" ht="14.25" customHeight="1" x14ac:dyDescent="0.2">
      <c r="C4" s="1"/>
      <c r="D4" s="507">
        <v>2013</v>
      </c>
      <c r="E4" s="392">
        <v>38.700000000000003</v>
      </c>
      <c r="F4" s="392"/>
      <c r="G4" s="393"/>
      <c r="H4" s="147"/>
      <c r="I4" s="147"/>
      <c r="J4" s="147"/>
      <c r="K4" s="147"/>
      <c r="L4" s="148"/>
      <c r="M4" s="148"/>
      <c r="N4" s="148"/>
      <c r="O4" s="1"/>
    </row>
    <row r="5" spans="1:15" ht="14.25" customHeight="1" x14ac:dyDescent="0.2">
      <c r="C5" s="1"/>
      <c r="D5" s="507">
        <v>2014</v>
      </c>
      <c r="E5" s="392">
        <v>40.6</v>
      </c>
      <c r="F5" s="392"/>
      <c r="G5" s="393"/>
      <c r="H5" s="147"/>
      <c r="I5" s="147"/>
      <c r="J5" s="147"/>
      <c r="K5" s="147"/>
      <c r="L5" s="147"/>
      <c r="M5" s="147"/>
      <c r="N5" s="147"/>
      <c r="O5" s="1"/>
    </row>
    <row r="6" spans="1:15" ht="14.25" customHeight="1" x14ac:dyDescent="0.2">
      <c r="C6" s="1"/>
      <c r="D6" s="507">
        <v>2015</v>
      </c>
      <c r="E6" s="392">
        <v>42.6</v>
      </c>
      <c r="F6" s="392"/>
      <c r="G6" s="393"/>
      <c r="H6" s="147"/>
      <c r="I6" s="147"/>
      <c r="J6" s="147"/>
      <c r="K6" s="147"/>
      <c r="L6" s="147"/>
      <c r="M6" s="147"/>
      <c r="N6" s="147"/>
      <c r="O6" s="1"/>
    </row>
    <row r="7" spans="1:15" ht="14.25" customHeight="1" x14ac:dyDescent="0.2">
      <c r="C7" s="1"/>
      <c r="D7" s="507">
        <v>2016</v>
      </c>
      <c r="E7" s="392">
        <v>39.700000000000003</v>
      </c>
      <c r="F7" s="392"/>
      <c r="G7" s="393"/>
      <c r="H7" s="147"/>
      <c r="I7" s="149"/>
      <c r="J7" s="147"/>
      <c r="K7" s="147"/>
      <c r="L7" s="147"/>
      <c r="M7" s="147"/>
      <c r="N7" s="147"/>
      <c r="O7" s="1"/>
    </row>
    <row r="8" spans="1:15" ht="14.25" customHeight="1" x14ac:dyDescent="0.2">
      <c r="C8" s="1"/>
      <c r="D8" s="507">
        <v>2017</v>
      </c>
      <c r="E8" s="392">
        <v>39.1</v>
      </c>
      <c r="F8" s="392"/>
      <c r="G8" s="393"/>
      <c r="H8" s="147"/>
      <c r="I8" s="149"/>
      <c r="J8" s="147"/>
      <c r="K8" s="147"/>
      <c r="L8" s="147"/>
      <c r="M8" s="147"/>
      <c r="N8" s="147"/>
      <c r="O8" s="1"/>
    </row>
    <row r="9" spans="1:15" ht="14.25" customHeight="1" x14ac:dyDescent="0.2">
      <c r="C9" s="1"/>
      <c r="D9" s="507">
        <v>2018</v>
      </c>
      <c r="E9" s="392">
        <v>33.9</v>
      </c>
      <c r="F9" s="392"/>
      <c r="G9" s="393"/>
      <c r="H9" s="147"/>
      <c r="I9" s="149"/>
      <c r="J9" s="147"/>
      <c r="K9" s="147"/>
      <c r="L9" s="147"/>
      <c r="M9" s="147"/>
      <c r="N9" s="147"/>
      <c r="O9" s="1"/>
    </row>
    <row r="10" spans="1:15" ht="14.25" customHeight="1" x14ac:dyDescent="0.2">
      <c r="C10" s="1"/>
      <c r="D10" s="507">
        <v>2019</v>
      </c>
      <c r="E10" s="392">
        <v>36.299999999999997</v>
      </c>
      <c r="F10" s="430">
        <v>36.299999999999997</v>
      </c>
      <c r="G10" s="393"/>
      <c r="H10" s="147"/>
      <c r="I10" s="147"/>
      <c r="J10" s="147"/>
      <c r="K10" s="147"/>
      <c r="L10" s="147"/>
      <c r="M10" s="147"/>
      <c r="N10" s="147"/>
      <c r="O10" s="1"/>
    </row>
    <row r="11" spans="1:15" ht="14.25" customHeight="1" x14ac:dyDescent="0.2">
      <c r="C11" s="1"/>
      <c r="D11" s="507" t="s">
        <v>2</v>
      </c>
      <c r="E11" s="392"/>
      <c r="F11" s="392">
        <v>50.6</v>
      </c>
      <c r="G11" s="394">
        <v>50.2</v>
      </c>
      <c r="H11" s="147"/>
      <c r="I11" s="149"/>
      <c r="J11" s="147"/>
      <c r="K11" s="147"/>
      <c r="L11" s="147"/>
      <c r="M11" s="147"/>
      <c r="N11" s="147"/>
      <c r="O11" s="1"/>
    </row>
    <row r="12" spans="1:15" ht="14.25" customHeight="1" x14ac:dyDescent="0.2">
      <c r="C12" s="1"/>
      <c r="D12" s="508" t="s">
        <v>252</v>
      </c>
      <c r="E12" s="391"/>
      <c r="F12" s="391">
        <v>52.7</v>
      </c>
      <c r="G12" s="395">
        <v>51.6</v>
      </c>
      <c r="H12" s="150"/>
      <c r="I12" s="150"/>
      <c r="J12" s="150"/>
      <c r="K12" s="150"/>
      <c r="L12" s="147"/>
      <c r="M12" s="147"/>
      <c r="N12" s="147"/>
      <c r="O12" s="1"/>
    </row>
    <row r="13" spans="1:15" ht="14.25" customHeight="1" x14ac:dyDescent="0.2">
      <c r="C13" s="1"/>
      <c r="D13" s="151"/>
      <c r="E13" s="150"/>
      <c r="F13" s="150"/>
      <c r="G13" s="150"/>
      <c r="H13" s="150"/>
      <c r="I13" s="150"/>
      <c r="J13" s="150"/>
      <c r="K13" s="150"/>
      <c r="L13" s="147"/>
      <c r="M13" s="147"/>
      <c r="N13" s="147"/>
      <c r="O13" s="1"/>
    </row>
    <row r="14" spans="1:15" ht="14.25" customHeight="1" x14ac:dyDescent="0.2">
      <c r="C14" s="1"/>
      <c r="D14" s="1"/>
      <c r="E14" s="1"/>
      <c r="F14" s="1"/>
      <c r="G14" s="1"/>
      <c r="H14" s="1"/>
      <c r="I14" s="1"/>
      <c r="J14" s="1"/>
      <c r="K14" s="1"/>
      <c r="L14" s="1"/>
      <c r="M14" s="1"/>
      <c r="N14" s="1"/>
      <c r="O14" s="1"/>
    </row>
    <row r="15" spans="1:15" ht="14.25" customHeight="1" x14ac:dyDescent="0.2">
      <c r="C15" s="1"/>
      <c r="D15" s="1"/>
      <c r="E15" s="1"/>
      <c r="F15" s="1"/>
      <c r="G15" s="1"/>
      <c r="H15" s="1"/>
      <c r="I15" s="1"/>
      <c r="J15" s="1"/>
      <c r="K15" s="1"/>
      <c r="L15" s="1"/>
      <c r="M15" s="1"/>
      <c r="N15" s="1"/>
      <c r="O15" s="1"/>
    </row>
    <row r="16" spans="1:15" ht="14.25" customHeight="1" x14ac:dyDescent="0.2">
      <c r="C16" s="1"/>
      <c r="D16" s="38"/>
      <c r="E16" s="38"/>
      <c r="F16" s="38"/>
      <c r="G16" s="38"/>
      <c r="H16" s="38"/>
      <c r="I16" s="38"/>
      <c r="J16" s="38"/>
      <c r="K16" s="38"/>
      <c r="L16" s="1"/>
      <c r="M16" s="1"/>
      <c r="N16" s="1"/>
      <c r="O16" s="1"/>
    </row>
    <row r="17" spans="2:11" ht="14.25" customHeight="1" x14ac:dyDescent="0.2">
      <c r="D17" s="51"/>
      <c r="E17" s="52"/>
      <c r="F17" s="52"/>
      <c r="G17" s="52"/>
      <c r="H17" s="52"/>
      <c r="I17" s="52"/>
      <c r="J17" s="37"/>
      <c r="K17" s="37"/>
    </row>
    <row r="18" spans="2:11" ht="14.25" customHeight="1" x14ac:dyDescent="0.2">
      <c r="D18" s="37"/>
      <c r="E18" s="37"/>
      <c r="F18" s="37"/>
      <c r="G18" s="37"/>
      <c r="H18" s="37"/>
      <c r="I18" s="37"/>
      <c r="J18" s="37"/>
      <c r="K18" s="37"/>
    </row>
    <row r="20" spans="2:11" ht="14.25" customHeight="1" thickBot="1" x14ac:dyDescent="0.25">
      <c r="B20" s="352" t="s">
        <v>326</v>
      </c>
    </row>
  </sheetData>
  <mergeCells count="1">
    <mergeCell ref="A1:B1"/>
  </mergeCells>
  <hyperlinks>
    <hyperlink ref="A1:B1" location="Turinys!A35" display="↖ atgal į turinį" xr:uid="{00000000-0004-0000-1500-000000000000}"/>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B034-5D7A-4683-A919-337AA8AF8D8D}">
  <sheetPr>
    <tabColor rgb="FF47ABD9"/>
  </sheetPr>
  <dimension ref="A1:AD29"/>
  <sheetViews>
    <sheetView showGridLines="0" showRowColHeaders="0" topLeftCell="A2" zoomScaleNormal="100" workbookViewId="0">
      <selection activeCell="N13" sqref="N13"/>
    </sheetView>
  </sheetViews>
  <sheetFormatPr defaultColWidth="8.75" defaultRowHeight="14.25" x14ac:dyDescent="0.2"/>
  <cols>
    <col min="1" max="1" width="8.75" style="155"/>
    <col min="2" max="2" width="8.75" style="155" customWidth="1"/>
    <col min="3" max="12" width="8.75" style="155"/>
    <col min="13" max="16" width="9" style="155" customWidth="1"/>
    <col min="17" max="29" width="4.375" style="155" bestFit="1" customWidth="1"/>
    <col min="30" max="30" width="5.5" style="155" bestFit="1" customWidth="1"/>
    <col min="31" max="16384" width="8.75" style="155"/>
  </cols>
  <sheetData>
    <row r="1" spans="1:30" s="163" customFormat="1" x14ac:dyDescent="0.2">
      <c r="A1" s="541" t="s">
        <v>0</v>
      </c>
      <c r="B1" s="541"/>
      <c r="C1" s="165"/>
      <c r="D1" s="165"/>
      <c r="E1" s="165"/>
      <c r="F1" s="165"/>
      <c r="G1" s="165"/>
      <c r="H1" s="165"/>
      <c r="I1" s="165"/>
      <c r="J1" s="165"/>
      <c r="K1" s="165"/>
      <c r="L1" s="165"/>
      <c r="M1" s="165"/>
      <c r="N1" s="165"/>
      <c r="O1" s="165"/>
      <c r="P1" s="165"/>
      <c r="U1" s="164"/>
    </row>
    <row r="2" spans="1:30" ht="15" thickBot="1" x14ac:dyDescent="0.25">
      <c r="B2" s="166"/>
    </row>
    <row r="3" spans="1:30" s="156" customFormat="1" x14ac:dyDescent="0.2">
      <c r="B3" s="354" t="s">
        <v>360</v>
      </c>
      <c r="C3" s="167"/>
      <c r="D3" s="167"/>
      <c r="E3" s="167"/>
      <c r="F3" s="167"/>
      <c r="G3" s="167"/>
      <c r="H3" s="167"/>
      <c r="I3" s="167"/>
      <c r="J3" s="167"/>
      <c r="K3" s="167"/>
      <c r="L3" s="167"/>
      <c r="M3" s="155"/>
      <c r="N3" s="569"/>
      <c r="O3" s="570"/>
      <c r="P3" s="571"/>
      <c r="Q3" s="374">
        <v>2007</v>
      </c>
      <c r="R3" s="374">
        <v>2008</v>
      </c>
      <c r="S3" s="374">
        <v>2009</v>
      </c>
      <c r="T3" s="374">
        <v>2010</v>
      </c>
      <c r="U3" s="374">
        <v>2011</v>
      </c>
      <c r="V3" s="374">
        <v>2012</v>
      </c>
      <c r="W3" s="374">
        <v>2013</v>
      </c>
      <c r="X3" s="374">
        <v>2014</v>
      </c>
      <c r="Y3" s="374">
        <v>2015</v>
      </c>
      <c r="Z3" s="374">
        <v>2016</v>
      </c>
      <c r="AA3" s="374">
        <v>2017</v>
      </c>
      <c r="AB3" s="374">
        <v>2018</v>
      </c>
      <c r="AC3" s="374">
        <v>2019</v>
      </c>
      <c r="AD3" s="375" t="s">
        <v>2</v>
      </c>
    </row>
    <row r="4" spans="1:30" s="156" customFormat="1" x14ac:dyDescent="0.2">
      <c r="M4" s="155"/>
      <c r="N4" s="572" t="s">
        <v>63</v>
      </c>
      <c r="O4" s="573"/>
      <c r="P4" s="574"/>
      <c r="Q4" s="463">
        <v>12.992525764538222</v>
      </c>
      <c r="R4" s="463">
        <v>10.739858291551506</v>
      </c>
      <c r="S4" s="463">
        <v>-8.0627843921694637</v>
      </c>
      <c r="T4" s="464">
        <v>-8.2389980641757958</v>
      </c>
      <c r="U4" s="464">
        <v>-4.7018899753081271</v>
      </c>
      <c r="V4" s="464">
        <v>-2.9287854024934057</v>
      </c>
      <c r="W4" s="464">
        <v>-1.3314817969094506</v>
      </c>
      <c r="X4" s="464">
        <v>5.5542461880264682E-2</v>
      </c>
      <c r="Y4" s="464">
        <v>-0.14825362903961858</v>
      </c>
      <c r="Z4" s="464">
        <v>5.0406314527529084E-2</v>
      </c>
      <c r="AA4" s="464">
        <v>1.7097822061118872</v>
      </c>
      <c r="AB4" s="464">
        <v>2.5359368788577141</v>
      </c>
      <c r="AC4" s="464">
        <v>3.4968282376929727</v>
      </c>
      <c r="AD4" s="465">
        <v>-6.7272897424510925</v>
      </c>
    </row>
    <row r="5" spans="1:30" s="156" customFormat="1" x14ac:dyDescent="0.2">
      <c r="M5" s="162"/>
      <c r="N5" s="575" t="s">
        <v>321</v>
      </c>
      <c r="O5" s="576"/>
      <c r="P5" s="577"/>
      <c r="Q5" s="466">
        <v>-2.3099490552034325</v>
      </c>
      <c r="R5" s="466">
        <v>-2.4462851970272643</v>
      </c>
      <c r="S5" s="466">
        <v>2.3618965835436914</v>
      </c>
      <c r="T5" s="466">
        <v>2.7336397277459161</v>
      </c>
      <c r="U5" s="466">
        <v>0.54539254553371741</v>
      </c>
      <c r="V5" s="466">
        <v>1.0392557594781886</v>
      </c>
      <c r="W5" s="466">
        <v>1.1261026473826847</v>
      </c>
      <c r="X5" s="466">
        <v>8.4350808588000259E-2</v>
      </c>
      <c r="Y5" s="466">
        <v>0.38201362676349149</v>
      </c>
      <c r="Z5" s="466">
        <v>0.29436259818985056</v>
      </c>
      <c r="AA5" s="466">
        <v>-0.49483671243838834</v>
      </c>
      <c r="AB5" s="466">
        <v>-0.37363280524673526</v>
      </c>
      <c r="AC5" s="466">
        <v>-0.81010390481624306</v>
      </c>
      <c r="AD5" s="467">
        <v>-7.2484196112905739</v>
      </c>
    </row>
    <row r="6" spans="1:30" s="156" customFormat="1" x14ac:dyDescent="0.2">
      <c r="M6" s="161"/>
    </row>
    <row r="7" spans="1:30" s="156" customFormat="1" x14ac:dyDescent="0.2"/>
    <row r="8" spans="1:30" s="156" customFormat="1" x14ac:dyDescent="0.2"/>
    <row r="9" spans="1:30" s="156" customFormat="1" x14ac:dyDescent="0.2"/>
    <row r="10" spans="1:30" s="156" customFormat="1" x14ac:dyDescent="0.2"/>
    <row r="11" spans="1:30" s="156" customFormat="1" x14ac:dyDescent="0.2"/>
    <row r="12" spans="1:30" s="156" customFormat="1" x14ac:dyDescent="0.2"/>
    <row r="13" spans="1:30" s="156" customFormat="1" x14ac:dyDescent="0.2"/>
    <row r="14" spans="1:30" s="156" customFormat="1" ht="16.5" x14ac:dyDescent="0.3">
      <c r="C14" s="159"/>
      <c r="D14" s="159"/>
      <c r="E14" s="159"/>
      <c r="F14" s="159"/>
      <c r="G14" s="159"/>
      <c r="H14" s="159"/>
      <c r="I14" s="159"/>
      <c r="J14" s="159"/>
      <c r="K14" s="159"/>
      <c r="L14" s="159"/>
    </row>
    <row r="15" spans="1:30" s="156" customFormat="1" ht="16.5" x14ac:dyDescent="0.3">
      <c r="C15" s="159"/>
      <c r="D15" s="159"/>
      <c r="E15" s="159"/>
      <c r="F15" s="159"/>
      <c r="G15" s="159"/>
      <c r="H15" s="159"/>
      <c r="I15" s="159"/>
      <c r="J15" s="159"/>
      <c r="K15" s="159"/>
      <c r="L15" s="159"/>
      <c r="M15" s="160"/>
    </row>
    <row r="16" spans="1:30" s="156" customFormat="1" ht="16.5" x14ac:dyDescent="0.3">
      <c r="C16" s="159"/>
      <c r="D16" s="159"/>
      <c r="E16" s="159"/>
      <c r="F16" s="159"/>
      <c r="G16" s="159"/>
      <c r="H16" s="159"/>
      <c r="I16" s="159"/>
      <c r="J16" s="159"/>
      <c r="K16" s="159"/>
      <c r="L16" s="159"/>
    </row>
    <row r="17" spans="2:30" s="156" customFormat="1" ht="16.5" x14ac:dyDescent="0.3">
      <c r="C17" s="159"/>
      <c r="D17" s="159"/>
      <c r="E17" s="159"/>
      <c r="F17" s="159"/>
      <c r="G17" s="159"/>
      <c r="H17" s="159"/>
      <c r="I17" s="159"/>
      <c r="J17" s="159"/>
      <c r="K17" s="159"/>
      <c r="L17" s="159"/>
    </row>
    <row r="18" spans="2:30" s="156" customFormat="1" ht="16.5" x14ac:dyDescent="0.3">
      <c r="C18" s="159"/>
      <c r="D18" s="159"/>
      <c r="E18" s="159"/>
      <c r="F18" s="159"/>
      <c r="G18" s="159"/>
      <c r="H18" s="159"/>
      <c r="I18" s="159"/>
      <c r="J18" s="159"/>
      <c r="K18" s="159"/>
      <c r="L18" s="159"/>
    </row>
    <row r="19" spans="2:30" s="156" customFormat="1" x14ac:dyDescent="0.2"/>
    <row r="20" spans="2:30" s="156" customFormat="1" x14ac:dyDescent="0.2">
      <c r="C20" s="158"/>
    </row>
    <row r="21" spans="2:30" s="156" customFormat="1" x14ac:dyDescent="0.2"/>
    <row r="22" spans="2:30" s="156" customFormat="1" x14ac:dyDescent="0.2"/>
    <row r="23" spans="2:30" s="156" customFormat="1" x14ac:dyDescent="0.2">
      <c r="B23" s="157"/>
    </row>
    <row r="24" spans="2:30" s="156" customFormat="1" x14ac:dyDescent="0.2"/>
    <row r="25" spans="2:30" s="156" customFormat="1" x14ac:dyDescent="0.2"/>
    <row r="26" spans="2:30" s="156" customFormat="1" x14ac:dyDescent="0.2"/>
    <row r="27" spans="2:30" s="156" customFormat="1" x14ac:dyDescent="0.2"/>
    <row r="28" spans="2:30" s="156" customFormat="1" x14ac:dyDescent="0.2"/>
    <row r="29" spans="2:30" s="156" customFormat="1" ht="15" thickBot="1" x14ac:dyDescent="0.25">
      <c r="B29" s="578" t="s">
        <v>337</v>
      </c>
      <c r="C29" s="578"/>
      <c r="D29" s="578"/>
      <c r="E29" s="579"/>
      <c r="F29" s="579"/>
      <c r="G29" s="579"/>
      <c r="H29" s="580"/>
      <c r="I29" s="580"/>
      <c r="J29" s="168"/>
      <c r="K29" s="168"/>
      <c r="L29" s="168"/>
      <c r="N29" s="155"/>
      <c r="O29" s="155"/>
      <c r="P29" s="155"/>
      <c r="Q29" s="155"/>
      <c r="R29" s="155"/>
      <c r="S29" s="155"/>
      <c r="T29" s="155"/>
      <c r="U29" s="155"/>
      <c r="V29" s="155"/>
      <c r="W29" s="155"/>
      <c r="X29" s="155"/>
      <c r="Y29" s="155"/>
      <c r="Z29" s="155"/>
      <c r="AA29" s="155"/>
      <c r="AB29" s="155"/>
      <c r="AC29" s="155"/>
      <c r="AD29" s="155"/>
    </row>
  </sheetData>
  <mergeCells count="5">
    <mergeCell ref="A1:B1"/>
    <mergeCell ref="N3:P3"/>
    <mergeCell ref="N4:P4"/>
    <mergeCell ref="N5:P5"/>
    <mergeCell ref="B29:I29"/>
  </mergeCells>
  <hyperlinks>
    <hyperlink ref="A1:B1" location="Turinys!A35" display="↖ atgal į turinį" xr:uid="{7A1506AE-595D-453D-A875-D029ADE5DA51}"/>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47ABD9"/>
  </sheetPr>
  <dimension ref="A1:I19"/>
  <sheetViews>
    <sheetView showGridLines="0" showRowColHeaders="0" zoomScaleNormal="100" workbookViewId="0">
      <selection activeCell="L15" sqref="L15"/>
    </sheetView>
  </sheetViews>
  <sheetFormatPr defaultRowHeight="14.25" x14ac:dyDescent="0.2"/>
  <cols>
    <col min="1" max="1" width="6.625" style="49" customWidth="1"/>
    <col min="2" max="2" width="3.5" style="49" customWidth="1"/>
    <col min="3" max="3" width="50.375" style="49" customWidth="1"/>
    <col min="4" max="4" width="7.75" style="49" customWidth="1"/>
    <col min="5" max="7" width="8" style="49" customWidth="1"/>
    <col min="8" max="16384" width="9" style="49"/>
  </cols>
  <sheetData>
    <row r="1" spans="1:9" x14ac:dyDescent="0.2">
      <c r="A1" s="78" t="s">
        <v>0</v>
      </c>
      <c r="B1" s="78"/>
      <c r="C1" s="71"/>
      <c r="D1" s="48"/>
    </row>
    <row r="2" spans="1:9" ht="15" thickBot="1" x14ac:dyDescent="0.25"/>
    <row r="3" spans="1:9" x14ac:dyDescent="0.2">
      <c r="B3" s="584" t="s">
        <v>278</v>
      </c>
      <c r="C3" s="584"/>
      <c r="D3" s="584"/>
      <c r="E3" s="585"/>
      <c r="F3" s="585"/>
      <c r="G3" s="585"/>
      <c r="H3" s="586"/>
      <c r="I3" s="586"/>
    </row>
    <row r="4" spans="1:9" x14ac:dyDescent="0.2">
      <c r="B4" s="21"/>
      <c r="C4" s="21"/>
      <c r="D4" s="21"/>
      <c r="E4" s="53"/>
      <c r="F4" s="53"/>
      <c r="G4" s="53"/>
      <c r="H4" s="36"/>
      <c r="I4" s="36"/>
    </row>
    <row r="5" spans="1:9" x14ac:dyDescent="0.2">
      <c r="B5" s="587" t="s">
        <v>64</v>
      </c>
      <c r="C5" s="590" t="s">
        <v>65</v>
      </c>
      <c r="D5" s="587" t="s">
        <v>178</v>
      </c>
      <c r="E5" s="587"/>
      <c r="F5" s="587"/>
      <c r="G5" s="587"/>
      <c r="H5" s="587"/>
      <c r="I5" s="587"/>
    </row>
    <row r="6" spans="1:9" x14ac:dyDescent="0.2">
      <c r="B6" s="588"/>
      <c r="C6" s="591"/>
      <c r="D6" s="593">
        <v>2018</v>
      </c>
      <c r="E6" s="596"/>
      <c r="F6" s="593">
        <v>2019</v>
      </c>
      <c r="G6" s="596"/>
      <c r="H6" s="593" t="s">
        <v>13</v>
      </c>
      <c r="I6" s="594"/>
    </row>
    <row r="7" spans="1:9" x14ac:dyDescent="0.2">
      <c r="B7" s="589"/>
      <c r="C7" s="592"/>
      <c r="D7" s="595"/>
      <c r="E7" s="597"/>
      <c r="F7" s="595"/>
      <c r="G7" s="597"/>
      <c r="H7" s="595"/>
      <c r="I7" s="589"/>
    </row>
    <row r="8" spans="1:9" x14ac:dyDescent="0.2">
      <c r="B8" s="239" t="s">
        <v>66</v>
      </c>
      <c r="C8" s="240" t="s">
        <v>67</v>
      </c>
      <c r="D8" s="598">
        <v>0.6</v>
      </c>
      <c r="E8" s="598"/>
      <c r="F8" s="598">
        <v>0.3</v>
      </c>
      <c r="G8" s="598"/>
      <c r="H8" s="598">
        <v>-10.9</v>
      </c>
      <c r="I8" s="598"/>
    </row>
    <row r="9" spans="1:9" x14ac:dyDescent="0.2">
      <c r="B9" s="241" t="s">
        <v>68</v>
      </c>
      <c r="C9" s="242" t="s">
        <v>338</v>
      </c>
      <c r="D9" s="581">
        <v>0</v>
      </c>
      <c r="E9" s="581"/>
      <c r="F9" s="581">
        <v>0.1</v>
      </c>
      <c r="G9" s="581"/>
      <c r="H9" s="581">
        <v>0</v>
      </c>
      <c r="I9" s="581"/>
    </row>
    <row r="10" spans="1:9" x14ac:dyDescent="0.2">
      <c r="B10" s="241" t="s">
        <v>69</v>
      </c>
      <c r="C10" s="242" t="s">
        <v>227</v>
      </c>
      <c r="D10" s="581">
        <v>2.5</v>
      </c>
      <c r="E10" s="581"/>
      <c r="F10" s="581">
        <v>3.5</v>
      </c>
      <c r="G10" s="581"/>
      <c r="H10" s="581">
        <v>-6.7</v>
      </c>
      <c r="I10" s="581"/>
    </row>
    <row r="11" spans="1:9" x14ac:dyDescent="0.2">
      <c r="B11" s="241" t="s">
        <v>70</v>
      </c>
      <c r="C11" s="242" t="s">
        <v>71</v>
      </c>
      <c r="D11" s="581">
        <v>1</v>
      </c>
      <c r="E11" s="581"/>
      <c r="F11" s="581">
        <v>1.4</v>
      </c>
      <c r="G11" s="581"/>
      <c r="H11" s="581">
        <v>-2.7</v>
      </c>
      <c r="I11" s="581"/>
    </row>
    <row r="12" spans="1:9" x14ac:dyDescent="0.2">
      <c r="B12" s="241" t="s">
        <v>72</v>
      </c>
      <c r="C12" s="242" t="s">
        <v>73</v>
      </c>
      <c r="D12" s="581">
        <v>-0.4</v>
      </c>
      <c r="E12" s="581"/>
      <c r="F12" s="581">
        <v>-1.2</v>
      </c>
      <c r="G12" s="581"/>
      <c r="H12" s="581">
        <v>-8.1999999999999993</v>
      </c>
      <c r="I12" s="581"/>
    </row>
    <row r="13" spans="1:9" x14ac:dyDescent="0.2">
      <c r="B13" s="241" t="s">
        <v>75</v>
      </c>
      <c r="C13" s="242" t="s">
        <v>76</v>
      </c>
      <c r="D13" s="581">
        <v>0.9</v>
      </c>
      <c r="E13" s="581"/>
      <c r="F13" s="581">
        <v>0.9</v>
      </c>
      <c r="G13" s="581"/>
      <c r="H13" s="581">
        <v>0.6</v>
      </c>
      <c r="I13" s="581"/>
    </row>
    <row r="14" spans="1:9" x14ac:dyDescent="0.2">
      <c r="B14" s="241" t="s">
        <v>77</v>
      </c>
      <c r="C14" s="242" t="s">
        <v>225</v>
      </c>
      <c r="D14" s="581">
        <v>0.5</v>
      </c>
      <c r="E14" s="581"/>
      <c r="F14" s="581">
        <v>-0.3</v>
      </c>
      <c r="G14" s="581"/>
      <c r="H14" s="581">
        <v>-7.6</v>
      </c>
      <c r="I14" s="581"/>
    </row>
    <row r="15" spans="1:9" x14ac:dyDescent="0.2">
      <c r="B15" s="239" t="s">
        <v>78</v>
      </c>
      <c r="C15" s="240" t="s">
        <v>226</v>
      </c>
      <c r="D15" s="582" t="s">
        <v>79</v>
      </c>
      <c r="E15" s="582"/>
      <c r="F15" s="582">
        <v>-0.8</v>
      </c>
      <c r="G15" s="582"/>
      <c r="H15" s="582">
        <v>-7.2</v>
      </c>
      <c r="I15" s="582"/>
    </row>
    <row r="16" spans="1:9" x14ac:dyDescent="0.2">
      <c r="B16" s="54"/>
      <c r="C16" s="55"/>
      <c r="D16" s="54"/>
      <c r="E16" s="54"/>
      <c r="F16" s="54"/>
      <c r="G16" s="54"/>
      <c r="H16" s="54"/>
      <c r="I16" s="54"/>
    </row>
    <row r="17" spans="2:9" ht="15" thickBot="1" x14ac:dyDescent="0.25">
      <c r="B17" s="583" t="s">
        <v>339</v>
      </c>
      <c r="C17" s="583"/>
      <c r="D17" s="583"/>
      <c r="E17" s="583"/>
      <c r="F17" s="583"/>
      <c r="G17" s="583"/>
      <c r="H17" s="583"/>
      <c r="I17" s="583"/>
    </row>
    <row r="19" spans="2:9" x14ac:dyDescent="0.2">
      <c r="E19" s="22"/>
      <c r="F19" s="22"/>
      <c r="G19" s="22"/>
    </row>
  </sheetData>
  <mergeCells count="32">
    <mergeCell ref="B17:I17"/>
    <mergeCell ref="B3:I3"/>
    <mergeCell ref="B5:B7"/>
    <mergeCell ref="C5:C7"/>
    <mergeCell ref="D5:I5"/>
    <mergeCell ref="H6:I7"/>
    <mergeCell ref="F6:G7"/>
    <mergeCell ref="D6:E7"/>
    <mergeCell ref="D8:E8"/>
    <mergeCell ref="F8:G8"/>
    <mergeCell ref="H8:I8"/>
    <mergeCell ref="D9:E9"/>
    <mergeCell ref="F9:G9"/>
    <mergeCell ref="H9:I9"/>
    <mergeCell ref="D10:E10"/>
    <mergeCell ref="F10:G10"/>
    <mergeCell ref="H10:I10"/>
    <mergeCell ref="D15:E15"/>
    <mergeCell ref="F15:G15"/>
    <mergeCell ref="H15:I15"/>
    <mergeCell ref="D11:E11"/>
    <mergeCell ref="F11:G11"/>
    <mergeCell ref="H11:I11"/>
    <mergeCell ref="D12:E12"/>
    <mergeCell ref="F12:G12"/>
    <mergeCell ref="H12:I12"/>
    <mergeCell ref="D13:E13"/>
    <mergeCell ref="F13:G13"/>
    <mergeCell ref="H13:I13"/>
    <mergeCell ref="D14:E14"/>
    <mergeCell ref="F14:G14"/>
    <mergeCell ref="H14:I14"/>
  </mergeCells>
  <hyperlinks>
    <hyperlink ref="A1" location="Turinys!A1" display="↖ atgal į turinį" xr:uid="{00000000-0004-0000-1B00-000000000000}"/>
    <hyperlink ref="A1:B1" location="Turinys!A37" display="↖ atgal į turinį" xr:uid="{00000000-0004-0000-1B00-000001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1067C-CDCC-4171-B1F8-8BDCA2C99185}">
  <sheetPr>
    <tabColor rgb="FF47ABD9"/>
  </sheetPr>
  <dimension ref="A1:H23"/>
  <sheetViews>
    <sheetView showGridLines="0" showRowColHeaders="0" workbookViewId="0">
      <selection sqref="A1:B1"/>
    </sheetView>
  </sheetViews>
  <sheetFormatPr defaultRowHeight="14.25" customHeight="1" x14ac:dyDescent="0.2"/>
  <cols>
    <col min="1" max="1" width="6.625" customWidth="1"/>
    <col min="2" max="2" width="65.625" customWidth="1"/>
    <col min="4" max="4" width="9" customWidth="1"/>
    <col min="5" max="8" width="15.625" customWidth="1"/>
    <col min="9" max="9" width="9" customWidth="1"/>
  </cols>
  <sheetData>
    <row r="1" spans="1:8" ht="14.25" customHeight="1" x14ac:dyDescent="0.2">
      <c r="A1" s="541" t="s">
        <v>0</v>
      </c>
      <c r="B1" s="541"/>
      <c r="C1" s="1"/>
      <c r="D1" s="1"/>
      <c r="E1" s="1"/>
      <c r="F1" s="1"/>
      <c r="G1" s="1"/>
      <c r="H1" s="1"/>
    </row>
    <row r="2" spans="1:8" ht="14.25" customHeight="1" thickBot="1" x14ac:dyDescent="0.25">
      <c r="C2" s="1"/>
      <c r="D2" s="70"/>
      <c r="E2" s="1"/>
      <c r="F2" s="1"/>
      <c r="G2" s="1"/>
      <c r="H2" s="1"/>
    </row>
    <row r="3" spans="1:8" ht="39" customHeight="1" x14ac:dyDescent="0.2">
      <c r="B3" s="308" t="s">
        <v>322</v>
      </c>
      <c r="C3" s="1"/>
      <c r="D3" s="193"/>
      <c r="E3" s="309" t="s">
        <v>200</v>
      </c>
      <c r="F3" s="309" t="s">
        <v>201</v>
      </c>
      <c r="G3" s="309" t="s">
        <v>202</v>
      </c>
      <c r="H3" s="202" t="s">
        <v>203</v>
      </c>
    </row>
    <row r="4" spans="1:8" ht="14.25" customHeight="1" x14ac:dyDescent="0.2">
      <c r="B4" s="121"/>
      <c r="C4" s="1"/>
      <c r="D4" s="194" t="s">
        <v>204</v>
      </c>
      <c r="E4" s="347">
        <v>-7.3</v>
      </c>
      <c r="F4" s="347">
        <v>-11.4</v>
      </c>
      <c r="G4" s="347">
        <v>14.3</v>
      </c>
      <c r="H4" s="346">
        <v>5</v>
      </c>
    </row>
    <row r="5" spans="1:8" ht="14.25" customHeight="1" x14ac:dyDescent="0.2">
      <c r="B5" s="114"/>
      <c r="C5" s="1"/>
      <c r="D5" s="194" t="s">
        <v>205</v>
      </c>
      <c r="E5" s="347">
        <v>-7</v>
      </c>
      <c r="F5" s="347">
        <v>-9.4</v>
      </c>
      <c r="G5" s="347">
        <v>14.8</v>
      </c>
      <c r="H5" s="346">
        <v>6</v>
      </c>
    </row>
    <row r="6" spans="1:8" ht="14.25" customHeight="1" x14ac:dyDescent="0.2">
      <c r="B6" s="114"/>
      <c r="C6" s="1"/>
      <c r="D6" s="197" t="s">
        <v>206</v>
      </c>
      <c r="E6" s="349">
        <v>-8</v>
      </c>
      <c r="F6" s="349">
        <v>-10.1</v>
      </c>
      <c r="G6" s="349">
        <v>13.5</v>
      </c>
      <c r="H6" s="348">
        <v>7</v>
      </c>
    </row>
    <row r="7" spans="1:8" ht="14.25" customHeight="1" x14ac:dyDescent="0.2">
      <c r="B7" s="114"/>
      <c r="C7" s="1"/>
      <c r="D7" s="124"/>
      <c r="E7" s="125"/>
      <c r="F7" s="125"/>
      <c r="G7" s="125"/>
      <c r="H7" s="125"/>
    </row>
    <row r="8" spans="1:8" ht="14.25" customHeight="1" x14ac:dyDescent="0.2">
      <c r="B8" s="114"/>
      <c r="C8" s="1"/>
      <c r="D8" s="126"/>
      <c r="E8" s="127"/>
      <c r="F8" s="127"/>
      <c r="G8" s="127"/>
      <c r="H8" s="127"/>
    </row>
    <row r="9" spans="1:8" ht="14.25" customHeight="1" x14ac:dyDescent="0.2">
      <c r="C9" s="1"/>
      <c r="D9" s="1"/>
      <c r="E9" s="1"/>
      <c r="F9" s="1"/>
      <c r="G9" s="1"/>
      <c r="H9" s="1"/>
    </row>
    <row r="10" spans="1:8" ht="14.25" customHeight="1" x14ac:dyDescent="0.2">
      <c r="C10" s="1"/>
      <c r="D10" s="1"/>
      <c r="E10" s="1"/>
      <c r="F10" s="1"/>
      <c r="G10" s="1"/>
      <c r="H10" s="1"/>
    </row>
    <row r="11" spans="1:8" ht="14.25" customHeight="1" x14ac:dyDescent="0.2">
      <c r="C11" s="1"/>
      <c r="D11" s="1"/>
      <c r="E11" s="1"/>
      <c r="F11" s="1"/>
      <c r="G11" s="1"/>
      <c r="H11" s="1"/>
    </row>
    <row r="12" spans="1:8" ht="14.25" customHeight="1" x14ac:dyDescent="0.2">
      <c r="C12" s="1"/>
      <c r="D12" s="1"/>
      <c r="E12" s="1"/>
      <c r="F12" s="1"/>
      <c r="G12" s="1"/>
      <c r="H12" s="1"/>
    </row>
    <row r="22" spans="2:2" ht="14.25" customHeight="1" thickBot="1" x14ac:dyDescent="0.25">
      <c r="B22" s="599" t="s">
        <v>329</v>
      </c>
    </row>
    <row r="23" spans="2:2" ht="14.25" customHeight="1" thickBot="1" x14ac:dyDescent="0.25">
      <c r="B23" s="599"/>
    </row>
  </sheetData>
  <mergeCells count="2">
    <mergeCell ref="A1:B1"/>
    <mergeCell ref="B22:B23"/>
  </mergeCells>
  <hyperlinks>
    <hyperlink ref="A1:B1" location="Turinys!A35" display="↖ atgal į turinį" xr:uid="{DDB78954-6C88-4BBF-BF96-1FC63F94CA6C}"/>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M1:N1"/>
  <sheetViews>
    <sheetView showGridLines="0" zoomScaleNormal="100" workbookViewId="0">
      <selection activeCell="L1" sqref="A1:L37"/>
    </sheetView>
  </sheetViews>
  <sheetFormatPr defaultRowHeight="12.75" x14ac:dyDescent="0.2"/>
  <cols>
    <col min="1" max="1" width="37.5" style="90" customWidth="1"/>
    <col min="2" max="4" width="9" style="90"/>
    <col min="5" max="5" width="8.5" style="90" customWidth="1"/>
    <col min="6" max="6" width="9" style="90" customWidth="1"/>
    <col min="7" max="7" width="8.75" style="90" customWidth="1"/>
    <col min="8" max="8" width="9.25" style="90" customWidth="1"/>
    <col min="9" max="9" width="8.875" style="90" customWidth="1"/>
    <col min="10" max="10" width="9.75" style="90" customWidth="1"/>
    <col min="11" max="16384" width="9" style="90"/>
  </cols>
  <sheetData>
    <row r="1" spans="13:14" s="89" customFormat="1" x14ac:dyDescent="0.2">
      <c r="M1" s="90"/>
      <c r="N1" s="90"/>
    </row>
  </sheetData>
  <pageMargins left="0.7" right="0.7" top="0.75" bottom="0.75" header="0.3" footer="0.3"/>
  <pageSetup scale="8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4A473-DF8C-46B6-9F49-D73F9548EFA5}">
  <sheetPr>
    <tabColor rgb="FF47ABD9"/>
  </sheetPr>
  <dimension ref="A1:N22"/>
  <sheetViews>
    <sheetView showGridLines="0" showRowColHeaders="0" workbookViewId="0">
      <selection sqref="A1:B1"/>
    </sheetView>
  </sheetViews>
  <sheetFormatPr defaultRowHeight="14.25" x14ac:dyDescent="0.2"/>
  <cols>
    <col min="1" max="1" width="6.625" customWidth="1"/>
    <col min="2" max="2" width="85.625" customWidth="1"/>
    <col min="4" max="4" width="9" customWidth="1"/>
    <col min="5" max="7" width="9" style="79" customWidth="1"/>
    <col min="9" max="9" width="14.875" customWidth="1"/>
    <col min="10" max="13" width="0" hidden="1" customWidth="1"/>
    <col min="14" max="14" width="13.875" customWidth="1"/>
  </cols>
  <sheetData>
    <row r="1" spans="1:14" x14ac:dyDescent="0.2">
      <c r="A1" s="541" t="s">
        <v>0</v>
      </c>
      <c r="B1" s="541"/>
    </row>
    <row r="2" spans="1:14" ht="15" thickBot="1" x14ac:dyDescent="0.25"/>
    <row r="3" spans="1:14" x14ac:dyDescent="0.2">
      <c r="B3" s="308" t="s">
        <v>323</v>
      </c>
      <c r="D3" s="606"/>
      <c r="E3" s="607"/>
      <c r="F3" s="607"/>
      <c r="G3" s="607"/>
      <c r="H3" s="367" t="s">
        <v>23</v>
      </c>
      <c r="I3" s="367" t="s">
        <v>324</v>
      </c>
      <c r="J3" s="367">
        <v>2</v>
      </c>
      <c r="K3" s="367">
        <v>3</v>
      </c>
      <c r="L3" s="367">
        <v>4</v>
      </c>
      <c r="M3" s="367">
        <v>5</v>
      </c>
      <c r="N3" s="368" t="s">
        <v>325</v>
      </c>
    </row>
    <row r="4" spans="1:14" ht="27" customHeight="1" x14ac:dyDescent="0.2">
      <c r="D4" s="603" t="s">
        <v>253</v>
      </c>
      <c r="E4" s="604"/>
      <c r="F4" s="604"/>
      <c r="G4" s="605"/>
      <c r="H4" s="472">
        <v>0</v>
      </c>
      <c r="I4" s="472">
        <v>1.3000000000000003</v>
      </c>
      <c r="J4" s="472"/>
      <c r="K4" s="472"/>
      <c r="L4" s="472"/>
      <c r="M4" s="472"/>
      <c r="N4" s="209"/>
    </row>
    <row r="5" spans="1:14" ht="27.75" customHeight="1" x14ac:dyDescent="0.2">
      <c r="D5" s="608" t="s">
        <v>314</v>
      </c>
      <c r="E5" s="609"/>
      <c r="F5" s="609"/>
      <c r="G5" s="610"/>
      <c r="H5" s="472">
        <f>SUM(H4:M4)</f>
        <v>1.3000000000000003</v>
      </c>
      <c r="I5" s="472">
        <v>2.9299999999999997</v>
      </c>
      <c r="J5" s="472"/>
      <c r="K5" s="472"/>
      <c r="L5" s="472"/>
      <c r="M5" s="472"/>
      <c r="N5" s="209"/>
    </row>
    <row r="6" spans="1:14" x14ac:dyDescent="0.2">
      <c r="D6" s="611" t="s">
        <v>254</v>
      </c>
      <c r="E6" s="612"/>
      <c r="F6" s="612"/>
      <c r="G6" s="613"/>
      <c r="H6" s="472">
        <f>SUM(H5:M5)</f>
        <v>4.2300000000000004</v>
      </c>
      <c r="I6" s="472">
        <v>0.26</v>
      </c>
      <c r="J6" s="472"/>
      <c r="K6" s="472"/>
      <c r="L6" s="472"/>
      <c r="M6" s="472"/>
      <c r="N6" s="209"/>
    </row>
    <row r="7" spans="1:14" x14ac:dyDescent="0.2">
      <c r="D7" s="611" t="s">
        <v>255</v>
      </c>
      <c r="E7" s="612"/>
      <c r="F7" s="612"/>
      <c r="G7" s="613"/>
      <c r="H7" s="472">
        <f>SUM(H6:M6)</f>
        <v>4.49</v>
      </c>
      <c r="I7" s="472">
        <v>1.2600000000000002</v>
      </c>
      <c r="J7" s="472"/>
      <c r="K7" s="472"/>
      <c r="L7" s="472"/>
      <c r="M7" s="472"/>
      <c r="N7" s="209"/>
    </row>
    <row r="8" spans="1:14" x14ac:dyDescent="0.2">
      <c r="D8" s="600" t="s">
        <v>276</v>
      </c>
      <c r="E8" s="601"/>
      <c r="F8" s="601"/>
      <c r="G8" s="602"/>
      <c r="H8" s="473"/>
      <c r="I8" s="473"/>
      <c r="J8" s="473"/>
      <c r="K8" s="473"/>
      <c r="L8" s="473"/>
      <c r="M8" s="473"/>
      <c r="N8" s="211">
        <v>5.7499999999999991</v>
      </c>
    </row>
    <row r="20" spans="2:2" x14ac:dyDescent="0.2">
      <c r="B20" s="47"/>
    </row>
    <row r="22" spans="2:2" ht="15" thickBot="1" x14ac:dyDescent="0.25">
      <c r="B22" s="329" t="s">
        <v>319</v>
      </c>
    </row>
  </sheetData>
  <mergeCells count="7">
    <mergeCell ref="D8:G8"/>
    <mergeCell ref="D4:G4"/>
    <mergeCell ref="A1:B1"/>
    <mergeCell ref="D3:G3"/>
    <mergeCell ref="D5:G5"/>
    <mergeCell ref="D6:G6"/>
    <mergeCell ref="D7:G7"/>
  </mergeCells>
  <hyperlinks>
    <hyperlink ref="A1:B1" location="Turinys!A35" display="↖ atgal į turinį" xr:uid="{04F74983-2E69-42D2-B631-3AE920A4A675}"/>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38852-B772-4FB8-9C74-A728A618DC95}">
  <sheetPr>
    <tabColor rgb="FF47ABD9"/>
  </sheetPr>
  <dimension ref="A1:H20"/>
  <sheetViews>
    <sheetView showGridLines="0" showRowColHeaders="0" zoomScaleNormal="100" workbookViewId="0">
      <selection sqref="A1:B1"/>
    </sheetView>
  </sheetViews>
  <sheetFormatPr defaultRowHeight="14.25" x14ac:dyDescent="0.2"/>
  <cols>
    <col min="1" max="1" width="6.625" customWidth="1"/>
    <col min="2" max="2" width="65.625" customWidth="1"/>
    <col min="3" max="4" width="9" customWidth="1"/>
    <col min="5" max="8" width="14.625" customWidth="1"/>
  </cols>
  <sheetData>
    <row r="1" spans="1:8" s="79" customFormat="1" x14ac:dyDescent="0.2">
      <c r="A1" s="541" t="s">
        <v>0</v>
      </c>
      <c r="B1" s="541"/>
    </row>
    <row r="2" spans="1:8" ht="15" thickBot="1" x14ac:dyDescent="0.25">
      <c r="D2" s="1"/>
      <c r="E2" s="1"/>
      <c r="F2" s="1"/>
    </row>
    <row r="3" spans="1:8" ht="30" customHeight="1" x14ac:dyDescent="0.2">
      <c r="B3" s="306" t="s">
        <v>283</v>
      </c>
      <c r="D3" s="310"/>
      <c r="E3" s="470" t="s">
        <v>275</v>
      </c>
      <c r="F3" s="470" t="s">
        <v>230</v>
      </c>
      <c r="G3" s="470" t="s">
        <v>231</v>
      </c>
      <c r="H3" s="471" t="s">
        <v>232</v>
      </c>
    </row>
    <row r="4" spans="1:8" x14ac:dyDescent="0.2">
      <c r="B4" s="122"/>
      <c r="D4" s="311" t="s">
        <v>239</v>
      </c>
      <c r="E4" s="468">
        <v>1.18959416134787</v>
      </c>
      <c r="F4" s="468">
        <v>0.467429631532917</v>
      </c>
      <c r="G4" s="468">
        <v>0.35912276568992402</v>
      </c>
      <c r="H4" s="469">
        <v>1.0260650448283499</v>
      </c>
    </row>
    <row r="5" spans="1:8" x14ac:dyDescent="0.2">
      <c r="B5" s="2"/>
      <c r="D5" s="1"/>
      <c r="E5" s="1"/>
      <c r="F5" s="1"/>
    </row>
    <row r="6" spans="1:8" x14ac:dyDescent="0.2">
      <c r="B6" s="2"/>
      <c r="D6" s="1"/>
      <c r="E6" s="1"/>
      <c r="F6" s="1"/>
    </row>
    <row r="7" spans="1:8" x14ac:dyDescent="0.2">
      <c r="B7" s="2"/>
      <c r="D7" s="1"/>
      <c r="E7" s="1"/>
      <c r="F7" s="1"/>
    </row>
    <row r="8" spans="1:8" x14ac:dyDescent="0.2">
      <c r="B8" s="2"/>
      <c r="D8" s="1"/>
      <c r="E8" s="1"/>
      <c r="F8" s="1"/>
    </row>
    <row r="9" spans="1:8" x14ac:dyDescent="0.2">
      <c r="B9" s="2"/>
      <c r="D9" s="1"/>
      <c r="E9" s="1"/>
      <c r="F9" s="1"/>
      <c r="G9" s="79"/>
    </row>
    <row r="10" spans="1:8" x14ac:dyDescent="0.2">
      <c r="B10" s="2"/>
      <c r="D10" s="1"/>
      <c r="E10" s="1"/>
      <c r="F10" s="1"/>
    </row>
    <row r="11" spans="1:8" x14ac:dyDescent="0.2">
      <c r="B11" s="2"/>
      <c r="D11" s="1"/>
      <c r="E11" s="1"/>
      <c r="F11" s="1"/>
    </row>
    <row r="12" spans="1:8" x14ac:dyDescent="0.2">
      <c r="B12" s="2"/>
    </row>
    <row r="13" spans="1:8" x14ac:dyDescent="0.2">
      <c r="B13" s="2"/>
    </row>
    <row r="14" spans="1:8" x14ac:dyDescent="0.2">
      <c r="B14" s="2"/>
    </row>
    <row r="15" spans="1:8" x14ac:dyDescent="0.2">
      <c r="B15" s="2"/>
    </row>
    <row r="16" spans="1:8" x14ac:dyDescent="0.2">
      <c r="B16" s="2"/>
    </row>
    <row r="17" spans="2:2" x14ac:dyDescent="0.2">
      <c r="B17" s="2"/>
    </row>
    <row r="20" spans="2:2" ht="15" thickBot="1" x14ac:dyDescent="0.25">
      <c r="B20" s="307" t="s">
        <v>328</v>
      </c>
    </row>
  </sheetData>
  <mergeCells count="1">
    <mergeCell ref="A1:B1"/>
  </mergeCells>
  <hyperlinks>
    <hyperlink ref="A1:B1" location="Turinys!A35" display="↖ atgal į turinį" xr:uid="{68F07A5E-1BF9-4B9B-BEE1-4911B6F5BF9D}"/>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4FA1CC"/>
  </sheetPr>
  <dimension ref="A1:AB311"/>
  <sheetViews>
    <sheetView showGridLines="0" showRowColHeaders="0" zoomScale="85" zoomScaleNormal="85" workbookViewId="0">
      <selection sqref="A1:C1"/>
    </sheetView>
  </sheetViews>
  <sheetFormatPr defaultRowHeight="14.25" x14ac:dyDescent="0.2"/>
  <cols>
    <col min="1" max="1" width="6.625" style="72" customWidth="1"/>
    <col min="2" max="2" width="16.375" style="35" customWidth="1"/>
    <col min="3" max="6" width="10.25" style="35" customWidth="1"/>
    <col min="7" max="14" width="9" style="35"/>
    <col min="15" max="15" width="9" style="41"/>
    <col min="16" max="20" width="9" style="41" customWidth="1"/>
    <col min="21" max="21" width="9" style="41"/>
    <col min="22" max="22" width="9" style="41" customWidth="1"/>
    <col min="23" max="26" width="9" style="35" customWidth="1"/>
    <col min="27" max="16384" width="9" style="35"/>
  </cols>
  <sheetData>
    <row r="1" spans="1:28" x14ac:dyDescent="0.2">
      <c r="A1" s="614" t="s">
        <v>0</v>
      </c>
      <c r="B1" s="614"/>
      <c r="C1" s="614"/>
      <c r="D1" s="26"/>
      <c r="E1" s="26"/>
      <c r="F1" s="26"/>
      <c r="G1" s="26"/>
      <c r="H1" s="26"/>
      <c r="I1" s="26"/>
      <c r="O1" s="37"/>
      <c r="P1" s="37"/>
      <c r="Q1"/>
      <c r="R1" s="37"/>
      <c r="S1"/>
      <c r="T1"/>
      <c r="U1"/>
      <c r="V1"/>
      <c r="W1"/>
      <c r="X1"/>
    </row>
    <row r="2" spans="1:28" ht="15" thickBot="1" x14ac:dyDescent="0.25">
      <c r="B2" s="27"/>
      <c r="C2" s="27"/>
      <c r="D2" s="27"/>
      <c r="E2" s="27"/>
      <c r="F2" s="27"/>
      <c r="G2" s="27"/>
      <c r="H2" s="27"/>
      <c r="I2" s="27"/>
      <c r="J2" s="1"/>
      <c r="K2" s="1"/>
      <c r="L2" s="1"/>
      <c r="M2" s="1"/>
      <c r="N2" s="1"/>
      <c r="O2" s="37"/>
      <c r="P2" s="37"/>
      <c r="Q2"/>
      <c r="R2" s="37"/>
      <c r="S2"/>
      <c r="T2"/>
      <c r="U2"/>
      <c r="V2"/>
      <c r="W2"/>
      <c r="X2"/>
    </row>
    <row r="3" spans="1:28" s="79" customFormat="1" x14ac:dyDescent="0.2">
      <c r="B3" s="305" t="s">
        <v>340</v>
      </c>
      <c r="C3" s="25"/>
      <c r="D3" s="25"/>
      <c r="E3" s="25"/>
      <c r="F3" s="25"/>
      <c r="G3" s="25"/>
      <c r="H3" s="25"/>
      <c r="I3" s="25"/>
      <c r="J3" s="181"/>
      <c r="K3" s="181"/>
      <c r="L3" s="181"/>
      <c r="M3" s="181"/>
      <c r="N3" s="181"/>
      <c r="O3" s="37"/>
      <c r="P3" s="80"/>
      <c r="Q3" s="81"/>
      <c r="R3" s="43"/>
      <c r="S3" s="44"/>
      <c r="T3" s="44"/>
      <c r="U3" s="44"/>
      <c r="V3" s="44"/>
      <c r="W3" s="44"/>
      <c r="X3" s="44"/>
      <c r="Y3" s="44"/>
      <c r="Z3" s="44"/>
    </row>
    <row r="4" spans="1:28" x14ac:dyDescent="0.2">
      <c r="B4" s="38"/>
      <c r="C4" s="38"/>
      <c r="D4" s="40"/>
      <c r="E4" s="40"/>
      <c r="F4" s="38"/>
      <c r="G4" s="38"/>
      <c r="O4" s="37"/>
      <c r="P4" s="617" t="s">
        <v>233</v>
      </c>
      <c r="Q4" s="618"/>
      <c r="R4" s="618"/>
      <c r="S4" s="618"/>
      <c r="T4" s="619"/>
      <c r="U4" s="312"/>
      <c r="V4" s="617" t="s">
        <v>236</v>
      </c>
      <c r="W4" s="618"/>
      <c r="X4" s="618"/>
      <c r="Y4" s="618"/>
      <c r="Z4" s="619"/>
    </row>
    <row r="5" spans="1:28" x14ac:dyDescent="0.2">
      <c r="B5" s="38"/>
      <c r="C5" s="38"/>
      <c r="D5" s="38"/>
      <c r="E5" s="38"/>
      <c r="F5" s="38"/>
      <c r="G5" s="38"/>
      <c r="O5" s="37"/>
      <c r="P5" s="313"/>
      <c r="Q5" s="478" t="s">
        <v>60</v>
      </c>
      <c r="R5" s="478" t="s">
        <v>191</v>
      </c>
      <c r="S5" s="478" t="s">
        <v>228</v>
      </c>
      <c r="T5" s="479" t="s">
        <v>29</v>
      </c>
      <c r="U5" s="312"/>
      <c r="V5" s="313"/>
      <c r="W5" s="314" t="s">
        <v>60</v>
      </c>
      <c r="X5" s="314" t="s">
        <v>191</v>
      </c>
      <c r="Y5" s="314" t="s">
        <v>228</v>
      </c>
      <c r="Z5" s="315" t="s">
        <v>29</v>
      </c>
    </row>
    <row r="6" spans="1:28" x14ac:dyDescent="0.2">
      <c r="B6" s="38"/>
      <c r="C6" s="38"/>
      <c r="D6" s="38"/>
      <c r="E6" s="38"/>
      <c r="F6" s="38"/>
      <c r="G6" s="38"/>
      <c r="O6" s="37"/>
      <c r="P6" s="313" t="s">
        <v>30</v>
      </c>
      <c r="Q6" s="474">
        <v>17133.8</v>
      </c>
      <c r="R6" s="474">
        <v>17097.8</v>
      </c>
      <c r="S6" s="474">
        <v>16736.599999999999</v>
      </c>
      <c r="T6" s="475">
        <v>17023.707000000002</v>
      </c>
      <c r="U6" s="312"/>
      <c r="V6" s="313" t="s">
        <v>30</v>
      </c>
      <c r="W6" s="316">
        <v>36.1</v>
      </c>
      <c r="X6" s="316">
        <v>36.1</v>
      </c>
      <c r="Y6" s="316">
        <v>34.5</v>
      </c>
      <c r="Z6" s="317">
        <v>35.217170845782441</v>
      </c>
    </row>
    <row r="7" spans="1:28" x14ac:dyDescent="0.2">
      <c r="O7" s="37"/>
      <c r="P7" s="318" t="s">
        <v>31</v>
      </c>
      <c r="Q7" s="476">
        <v>17221</v>
      </c>
      <c r="R7" s="476">
        <v>17052.876</v>
      </c>
      <c r="S7" s="476">
        <v>17158.250500000002</v>
      </c>
      <c r="T7" s="477">
        <v>17023.707000000002</v>
      </c>
      <c r="U7" s="312"/>
      <c r="V7" s="318" t="s">
        <v>31</v>
      </c>
      <c r="W7" s="319">
        <v>36.6</v>
      </c>
      <c r="X7" s="319">
        <v>36</v>
      </c>
      <c r="Y7" s="319">
        <v>35.5</v>
      </c>
      <c r="Z7" s="320">
        <v>35.217170845782441</v>
      </c>
    </row>
    <row r="8" spans="1:28" x14ac:dyDescent="0.2">
      <c r="O8" s="37"/>
      <c r="P8" s="312"/>
      <c r="Q8" s="312"/>
      <c r="R8" s="312"/>
      <c r="S8" s="312"/>
      <c r="T8" s="312"/>
      <c r="U8" s="312"/>
      <c r="V8" s="312"/>
      <c r="W8" s="312"/>
      <c r="X8" s="312"/>
      <c r="Y8" s="312"/>
      <c r="Z8" s="312"/>
    </row>
    <row r="9" spans="1:28" x14ac:dyDescent="0.2">
      <c r="O9"/>
      <c r="P9" s="312"/>
      <c r="Q9" s="312"/>
      <c r="R9" s="312"/>
      <c r="S9" s="312"/>
      <c r="T9" s="312"/>
      <c r="U9" s="312"/>
      <c r="V9" s="312"/>
      <c r="W9" s="312"/>
      <c r="X9" s="312"/>
      <c r="Y9" s="312"/>
      <c r="Z9" s="312"/>
      <c r="AB9"/>
    </row>
    <row r="10" spans="1:28" x14ac:dyDescent="0.2">
      <c r="O10"/>
      <c r="P10" s="617" t="s">
        <v>234</v>
      </c>
      <c r="Q10" s="618"/>
      <c r="R10" s="618"/>
      <c r="S10" s="618"/>
      <c r="T10" s="619"/>
      <c r="U10" s="312"/>
      <c r="V10" s="617" t="s">
        <v>237</v>
      </c>
      <c r="W10" s="618"/>
      <c r="X10" s="618"/>
      <c r="Y10" s="618"/>
      <c r="Z10" s="619"/>
      <c r="AB10"/>
    </row>
    <row r="11" spans="1:28" x14ac:dyDescent="0.2">
      <c r="O11"/>
      <c r="P11" s="313"/>
      <c r="Q11" s="478" t="s">
        <v>60</v>
      </c>
      <c r="R11" s="478" t="s">
        <v>191</v>
      </c>
      <c r="S11" s="478" t="s">
        <v>228</v>
      </c>
      <c r="T11" s="479" t="s">
        <v>29</v>
      </c>
      <c r="U11" s="312"/>
      <c r="V11" s="313"/>
      <c r="W11" s="314" t="s">
        <v>58</v>
      </c>
      <c r="X11" s="314" t="s">
        <v>59</v>
      </c>
      <c r="Y11" s="314" t="s">
        <v>60</v>
      </c>
      <c r="Z11" s="315" t="s">
        <v>29</v>
      </c>
      <c r="AB11"/>
    </row>
    <row r="12" spans="1:28" x14ac:dyDescent="0.2">
      <c r="O12"/>
      <c r="P12" s="313" t="s">
        <v>30</v>
      </c>
      <c r="Q12" s="474">
        <v>17087.099999999999</v>
      </c>
      <c r="R12" s="474">
        <v>17050.3</v>
      </c>
      <c r="S12" s="474">
        <v>16731.2</v>
      </c>
      <c r="T12" s="475">
        <v>16894.402999999998</v>
      </c>
      <c r="U12" s="312"/>
      <c r="V12" s="321" t="s">
        <v>30</v>
      </c>
      <c r="W12" s="322">
        <v>36</v>
      </c>
      <c r="X12" s="322">
        <v>36</v>
      </c>
      <c r="Y12" s="322">
        <v>34.5</v>
      </c>
      <c r="Z12" s="323">
        <v>34.949677927874305</v>
      </c>
      <c r="AB12"/>
    </row>
    <row r="13" spans="1:28" x14ac:dyDescent="0.2">
      <c r="O13"/>
      <c r="P13" s="318" t="s">
        <v>31</v>
      </c>
      <c r="Q13" s="476">
        <v>17028.099999999999</v>
      </c>
      <c r="R13" s="476">
        <v>16816.030500000001</v>
      </c>
      <c r="S13" s="476">
        <v>17109.917399999998</v>
      </c>
      <c r="T13" s="477">
        <v>16894.402999999998</v>
      </c>
      <c r="U13" s="312"/>
      <c r="V13" s="324" t="s">
        <v>31</v>
      </c>
      <c r="W13" s="325">
        <v>36.200000000000003</v>
      </c>
      <c r="X13" s="325">
        <v>35.5</v>
      </c>
      <c r="Y13" s="325">
        <v>35.4</v>
      </c>
      <c r="Z13" s="326">
        <v>34.949677927874305</v>
      </c>
      <c r="AB13"/>
    </row>
    <row r="14" spans="1:28" x14ac:dyDescent="0.2">
      <c r="O14"/>
      <c r="P14" s="312"/>
      <c r="Q14" s="312"/>
      <c r="R14" s="312"/>
      <c r="S14" s="312"/>
      <c r="T14" s="312"/>
      <c r="U14" s="312"/>
      <c r="V14" s="312"/>
      <c r="W14" s="312"/>
      <c r="X14" s="312"/>
      <c r="Y14" s="312"/>
      <c r="Z14" s="312"/>
      <c r="AB14"/>
    </row>
    <row r="15" spans="1:28" x14ac:dyDescent="0.2">
      <c r="O15"/>
      <c r="P15" s="312"/>
      <c r="Q15" s="312"/>
      <c r="R15" s="312"/>
      <c r="S15" s="312"/>
      <c r="T15" s="312"/>
      <c r="U15" s="312"/>
      <c r="V15" s="312"/>
      <c r="W15" s="312"/>
      <c r="X15" s="312"/>
      <c r="Y15" s="312"/>
      <c r="Z15" s="312"/>
      <c r="AB15"/>
    </row>
    <row r="16" spans="1:28" x14ac:dyDescent="0.2">
      <c r="O16"/>
      <c r="P16" s="617" t="s">
        <v>235</v>
      </c>
      <c r="Q16" s="618"/>
      <c r="R16" s="618"/>
      <c r="S16" s="618"/>
      <c r="T16" s="619"/>
      <c r="U16" s="312"/>
      <c r="V16" s="617" t="s">
        <v>238</v>
      </c>
      <c r="W16" s="618"/>
      <c r="X16" s="618"/>
      <c r="Y16" s="618"/>
      <c r="Z16" s="619"/>
      <c r="AB16"/>
    </row>
    <row r="17" spans="15:28" x14ac:dyDescent="0.2">
      <c r="O17"/>
      <c r="P17" s="313"/>
      <c r="Q17" s="478" t="s">
        <v>60</v>
      </c>
      <c r="R17" s="478" t="s">
        <v>191</v>
      </c>
      <c r="S17" s="478" t="s">
        <v>228</v>
      </c>
      <c r="T17" s="479" t="s">
        <v>29</v>
      </c>
      <c r="U17" s="312"/>
      <c r="V17" s="313"/>
      <c r="W17" s="314" t="s">
        <v>60</v>
      </c>
      <c r="X17" s="314" t="s">
        <v>191</v>
      </c>
      <c r="Y17" s="314" t="s">
        <v>228</v>
      </c>
      <c r="Z17" s="315" t="s">
        <v>29</v>
      </c>
      <c r="AB17"/>
    </row>
    <row r="18" spans="15:28" x14ac:dyDescent="0.2">
      <c r="O18"/>
      <c r="P18" s="313" t="s">
        <v>30</v>
      </c>
      <c r="Q18" s="474">
        <v>46.7</v>
      </c>
      <c r="R18" s="474">
        <v>47.5</v>
      </c>
      <c r="S18" s="474">
        <v>5.4</v>
      </c>
      <c r="T18" s="475">
        <v>129.30400000000373</v>
      </c>
      <c r="U18" s="312"/>
      <c r="V18" s="313" t="s">
        <v>30</v>
      </c>
      <c r="W18" s="327">
        <v>0.1</v>
      </c>
      <c r="X18" s="316">
        <v>0.1</v>
      </c>
      <c r="Y18" s="316">
        <v>0</v>
      </c>
      <c r="Z18" s="317">
        <v>0.2674929179081374</v>
      </c>
      <c r="AB18"/>
    </row>
    <row r="19" spans="15:28" x14ac:dyDescent="0.2">
      <c r="O19"/>
      <c r="P19" s="318" t="s">
        <v>31</v>
      </c>
      <c r="Q19" s="476">
        <v>192.9</v>
      </c>
      <c r="R19" s="476">
        <v>189.47639999999998</v>
      </c>
      <c r="S19" s="476">
        <v>48.333100000000002</v>
      </c>
      <c r="T19" s="477">
        <v>129.30400000000373</v>
      </c>
      <c r="U19" s="312"/>
      <c r="V19" s="318" t="s">
        <v>31</v>
      </c>
      <c r="W19" s="328">
        <v>0.4</v>
      </c>
      <c r="X19" s="319">
        <v>0.4</v>
      </c>
      <c r="Y19" s="319">
        <v>0.1</v>
      </c>
      <c r="Z19" s="320">
        <v>0.2674929179081374</v>
      </c>
      <c r="AB19"/>
    </row>
    <row r="20" spans="15:28" x14ac:dyDescent="0.2">
      <c r="O20"/>
      <c r="P20"/>
      <c r="Q20"/>
      <c r="R20"/>
      <c r="S20"/>
      <c r="T20"/>
      <c r="U20"/>
      <c r="V20"/>
      <c r="W20"/>
      <c r="X20"/>
      <c r="Y20"/>
      <c r="Z20"/>
      <c r="AA20"/>
      <c r="AB20"/>
    </row>
    <row r="21" spans="15:28" x14ac:dyDescent="0.2">
      <c r="O21"/>
      <c r="P21"/>
      <c r="Q21"/>
      <c r="R21"/>
      <c r="S21"/>
      <c r="T21"/>
      <c r="U21"/>
      <c r="V21"/>
      <c r="W21"/>
      <c r="X21"/>
      <c r="Y21"/>
      <c r="Z21"/>
      <c r="AA21"/>
      <c r="AB21"/>
    </row>
    <row r="22" spans="15:28" x14ac:dyDescent="0.2">
      <c r="O22"/>
      <c r="P22"/>
      <c r="Q22" s="42"/>
      <c r="R22" s="42"/>
      <c r="S22" s="42"/>
      <c r="T22" s="42"/>
      <c r="U22"/>
      <c r="V22"/>
      <c r="W22" s="42"/>
      <c r="X22" s="42"/>
      <c r="Y22" s="42"/>
      <c r="Z22" s="42"/>
      <c r="AA22"/>
      <c r="AB22"/>
    </row>
    <row r="23" spans="15:28" x14ac:dyDescent="0.2">
      <c r="O23"/>
      <c r="P23"/>
      <c r="Q23" s="42"/>
      <c r="R23" s="42"/>
      <c r="S23" s="42"/>
      <c r="T23" s="42"/>
      <c r="U23"/>
      <c r="V23"/>
      <c r="W23" s="42"/>
      <c r="X23" s="42"/>
      <c r="Y23" s="42"/>
      <c r="Z23" s="42"/>
      <c r="AA23"/>
      <c r="AB23"/>
    </row>
    <row r="24" spans="15:28" x14ac:dyDescent="0.2">
      <c r="O24"/>
      <c r="P24"/>
      <c r="Q24" s="42"/>
      <c r="R24" s="42"/>
      <c r="S24" s="42"/>
      <c r="T24" s="42"/>
      <c r="U24"/>
      <c r="V24"/>
      <c r="W24"/>
      <c r="X24"/>
      <c r="Y24"/>
      <c r="Z24"/>
      <c r="AA24"/>
      <c r="AB24"/>
    </row>
    <row r="25" spans="15:28" x14ac:dyDescent="0.2">
      <c r="O25"/>
      <c r="P25"/>
      <c r="Q25" s="42"/>
      <c r="R25" s="42"/>
      <c r="S25" s="42"/>
      <c r="T25" s="42"/>
      <c r="U25"/>
      <c r="V25"/>
      <c r="W25" s="42"/>
      <c r="X25" s="42"/>
      <c r="Y25" s="42"/>
      <c r="Z25" s="42"/>
      <c r="AA25"/>
      <c r="AB25"/>
    </row>
    <row r="26" spans="15:28" x14ac:dyDescent="0.2">
      <c r="O26"/>
      <c r="P26"/>
      <c r="Q26" s="42"/>
      <c r="R26" s="42"/>
      <c r="S26" s="42"/>
      <c r="T26" s="42"/>
      <c r="U26"/>
      <c r="V26"/>
      <c r="W26" s="42"/>
      <c r="X26" s="42"/>
      <c r="Y26" s="42"/>
      <c r="Z26" s="42"/>
      <c r="AB26"/>
    </row>
    <row r="27" spans="15:28" x14ac:dyDescent="0.2">
      <c r="O27"/>
      <c r="P27"/>
      <c r="Q27" s="42"/>
      <c r="R27" s="42"/>
      <c r="S27" s="42"/>
      <c r="T27" s="42"/>
      <c r="U27"/>
      <c r="V27"/>
      <c r="W27"/>
      <c r="X27"/>
      <c r="Y27"/>
      <c r="AB27"/>
    </row>
    <row r="28" spans="15:28" x14ac:dyDescent="0.2">
      <c r="O28"/>
      <c r="P28"/>
      <c r="Q28" s="42"/>
      <c r="R28" s="42"/>
      <c r="S28" s="42"/>
      <c r="T28" s="42"/>
      <c r="U28"/>
      <c r="V28"/>
      <c r="W28" s="22"/>
      <c r="X28" s="22"/>
      <c r="Y28" s="22"/>
      <c r="Z28" s="22"/>
      <c r="AB28"/>
    </row>
    <row r="29" spans="15:28" x14ac:dyDescent="0.2">
      <c r="O29"/>
      <c r="P29"/>
      <c r="Q29" s="42"/>
      <c r="R29" s="42"/>
      <c r="S29" s="42"/>
      <c r="T29" s="42"/>
      <c r="U29"/>
      <c r="V29"/>
      <c r="W29" s="22"/>
      <c r="X29" s="22"/>
      <c r="Y29" s="22"/>
      <c r="Z29" s="22"/>
      <c r="AB29"/>
    </row>
    <row r="30" spans="15:28" x14ac:dyDescent="0.2">
      <c r="O30"/>
      <c r="P30"/>
      <c r="Q30"/>
      <c r="R30"/>
      <c r="S30"/>
      <c r="T30"/>
      <c r="U30"/>
      <c r="V30"/>
      <c r="W30"/>
      <c r="X30"/>
      <c r="Y30"/>
      <c r="AB30"/>
    </row>
    <row r="31" spans="15:28" x14ac:dyDescent="0.2">
      <c r="O31"/>
      <c r="P31"/>
      <c r="Q31"/>
      <c r="R31"/>
      <c r="S31"/>
      <c r="T31"/>
      <c r="U31"/>
      <c r="V31"/>
      <c r="W31"/>
      <c r="X31"/>
      <c r="Y31"/>
      <c r="Z31"/>
      <c r="AA31"/>
      <c r="AB31"/>
    </row>
    <row r="32" spans="15:28" x14ac:dyDescent="0.2">
      <c r="O32"/>
      <c r="P32"/>
      <c r="Q32"/>
      <c r="R32"/>
      <c r="S32"/>
      <c r="T32"/>
      <c r="U32"/>
      <c r="V32"/>
      <c r="W32"/>
      <c r="X32"/>
      <c r="Y32"/>
      <c r="Z32"/>
      <c r="AA32"/>
      <c r="AB32"/>
    </row>
    <row r="33" spans="3:28" x14ac:dyDescent="0.2">
      <c r="O33"/>
      <c r="P33"/>
      <c r="Q33"/>
      <c r="R33"/>
      <c r="S33"/>
      <c r="T33"/>
      <c r="U33"/>
      <c r="V33"/>
      <c r="W33"/>
      <c r="X33"/>
      <c r="Y33"/>
      <c r="Z33"/>
      <c r="AA33"/>
      <c r="AB33"/>
    </row>
    <row r="34" spans="3:28" x14ac:dyDescent="0.2">
      <c r="O34"/>
      <c r="P34"/>
      <c r="Q34"/>
      <c r="R34"/>
      <c r="S34"/>
      <c r="T34"/>
      <c r="U34"/>
      <c r="V34"/>
      <c r="W34"/>
      <c r="X34"/>
      <c r="Y34"/>
      <c r="Z34"/>
      <c r="AA34"/>
      <c r="AB34"/>
    </row>
    <row r="35" spans="3:28" x14ac:dyDescent="0.2">
      <c r="O35"/>
      <c r="P35"/>
      <c r="Q35"/>
      <c r="R35"/>
      <c r="S35"/>
      <c r="T35"/>
      <c r="U35"/>
      <c r="V35"/>
      <c r="W35"/>
      <c r="X35"/>
      <c r="Y35"/>
      <c r="Z35"/>
      <c r="AA35"/>
      <c r="AB35"/>
    </row>
    <row r="36" spans="3:28" x14ac:dyDescent="0.2">
      <c r="O36"/>
      <c r="P36"/>
      <c r="Q36"/>
      <c r="R36"/>
      <c r="S36"/>
      <c r="T36"/>
      <c r="U36"/>
      <c r="V36"/>
      <c r="W36"/>
      <c r="X36"/>
      <c r="Y36"/>
      <c r="Z36"/>
      <c r="AA36"/>
      <c r="AB36"/>
    </row>
    <row r="37" spans="3:28" x14ac:dyDescent="0.2">
      <c r="O37"/>
      <c r="P37"/>
      <c r="Q37"/>
      <c r="R37"/>
      <c r="S37"/>
      <c r="T37"/>
      <c r="U37"/>
      <c r="V37"/>
      <c r="W37"/>
      <c r="X37"/>
      <c r="Y37"/>
      <c r="Z37"/>
      <c r="AA37"/>
      <c r="AB37"/>
    </row>
    <row r="38" spans="3:28" x14ac:dyDescent="0.2">
      <c r="O38"/>
      <c r="P38"/>
      <c r="Q38"/>
      <c r="R38"/>
      <c r="S38"/>
      <c r="T38"/>
      <c r="U38"/>
      <c r="V38"/>
      <c r="W38"/>
      <c r="X38"/>
      <c r="Y38"/>
      <c r="Z38"/>
      <c r="AA38"/>
      <c r="AB38"/>
    </row>
    <row r="39" spans="3:28" x14ac:dyDescent="0.2">
      <c r="O39"/>
      <c r="P39"/>
      <c r="Q39"/>
      <c r="R39"/>
      <c r="S39"/>
      <c r="T39"/>
      <c r="U39"/>
      <c r="V39"/>
      <c r="W39"/>
      <c r="X39"/>
      <c r="Y39"/>
      <c r="Z39"/>
      <c r="AA39"/>
      <c r="AB39"/>
    </row>
    <row r="40" spans="3:28" x14ac:dyDescent="0.2">
      <c r="O40"/>
      <c r="P40"/>
      <c r="Q40"/>
      <c r="R40"/>
      <c r="S40"/>
      <c r="T40"/>
      <c r="U40"/>
      <c r="V40"/>
      <c r="W40"/>
      <c r="X40"/>
      <c r="Y40"/>
      <c r="Z40"/>
      <c r="AA40"/>
      <c r="AB40"/>
    </row>
    <row r="41" spans="3:28" x14ac:dyDescent="0.2">
      <c r="O41"/>
      <c r="P41"/>
      <c r="Q41"/>
      <c r="R41"/>
      <c r="S41"/>
      <c r="T41"/>
      <c r="U41"/>
      <c r="V41"/>
      <c r="W41"/>
      <c r="X41"/>
      <c r="Y41"/>
      <c r="Z41"/>
      <c r="AA41"/>
      <c r="AB41"/>
    </row>
    <row r="42" spans="3:28" x14ac:dyDescent="0.2">
      <c r="O42"/>
      <c r="P42"/>
      <c r="Q42"/>
      <c r="R42"/>
      <c r="S42"/>
      <c r="T42"/>
      <c r="U42"/>
      <c r="V42"/>
      <c r="W42"/>
      <c r="X42"/>
      <c r="Y42"/>
      <c r="Z42"/>
      <c r="AA42"/>
      <c r="AB42"/>
    </row>
    <row r="43" spans="3:28" x14ac:dyDescent="0.2">
      <c r="O43"/>
      <c r="P43"/>
      <c r="Q43"/>
      <c r="R43"/>
      <c r="S43"/>
      <c r="T43"/>
      <c r="U43"/>
      <c r="V43"/>
      <c r="W43"/>
      <c r="X43"/>
      <c r="Y43"/>
      <c r="Z43"/>
      <c r="AA43"/>
      <c r="AB43"/>
    </row>
    <row r="44" spans="3:28" x14ac:dyDescent="0.2">
      <c r="C44" s="42"/>
      <c r="D44" s="42"/>
      <c r="E44" s="42"/>
      <c r="F44" s="42"/>
      <c r="O44"/>
      <c r="P44"/>
      <c r="Q44"/>
      <c r="R44"/>
      <c r="S44"/>
      <c r="T44"/>
      <c r="U44"/>
      <c r="V44"/>
      <c r="W44"/>
      <c r="X44"/>
      <c r="Y44"/>
      <c r="Z44"/>
      <c r="AA44"/>
      <c r="AB44"/>
    </row>
    <row r="45" spans="3:28" x14ac:dyDescent="0.2">
      <c r="C45" s="42"/>
      <c r="D45" s="42"/>
      <c r="E45" s="42"/>
      <c r="F45" s="42"/>
      <c r="O45"/>
      <c r="P45"/>
      <c r="Q45"/>
      <c r="R45"/>
      <c r="S45"/>
      <c r="T45"/>
      <c r="U45"/>
      <c r="V45"/>
      <c r="W45"/>
      <c r="X45"/>
      <c r="Y45"/>
      <c r="Z45"/>
      <c r="AA45"/>
      <c r="AB45"/>
    </row>
    <row r="46" spans="3:28" x14ac:dyDescent="0.2">
      <c r="C46" s="42"/>
      <c r="D46" s="42"/>
      <c r="E46" s="42"/>
      <c r="F46" s="42"/>
      <c r="O46"/>
      <c r="P46"/>
      <c r="Q46"/>
      <c r="R46"/>
      <c r="S46"/>
      <c r="T46"/>
      <c r="U46"/>
      <c r="V46"/>
      <c r="W46"/>
      <c r="X46"/>
      <c r="Y46"/>
      <c r="Z46"/>
      <c r="AA46"/>
      <c r="AB46"/>
    </row>
    <row r="47" spans="3:28" x14ac:dyDescent="0.2">
      <c r="O47"/>
      <c r="P47"/>
      <c r="Q47"/>
      <c r="R47"/>
      <c r="S47"/>
      <c r="T47"/>
      <c r="U47"/>
      <c r="V47"/>
      <c r="W47"/>
      <c r="X47"/>
      <c r="Y47"/>
      <c r="Z47"/>
      <c r="AA47"/>
      <c r="AB47"/>
    </row>
    <row r="48" spans="3:28" x14ac:dyDescent="0.2">
      <c r="O48"/>
      <c r="P48"/>
      <c r="Q48"/>
      <c r="R48"/>
      <c r="S48"/>
      <c r="T48"/>
      <c r="U48"/>
      <c r="V48"/>
      <c r="W48"/>
      <c r="X48"/>
      <c r="Y48"/>
      <c r="Z48"/>
      <c r="AA48"/>
      <c r="AB48"/>
    </row>
    <row r="49" spans="2:28" x14ac:dyDescent="0.2">
      <c r="O49"/>
      <c r="P49"/>
      <c r="Q49"/>
      <c r="R49"/>
      <c r="S49"/>
      <c r="T49"/>
      <c r="U49"/>
      <c r="V49"/>
      <c r="W49"/>
      <c r="X49"/>
      <c r="Y49"/>
      <c r="Z49"/>
      <c r="AA49"/>
      <c r="AB49"/>
    </row>
    <row r="50" spans="2:28" x14ac:dyDescent="0.2">
      <c r="O50"/>
      <c r="P50"/>
      <c r="Q50"/>
      <c r="R50"/>
      <c r="S50"/>
      <c r="T50"/>
      <c r="U50"/>
      <c r="V50"/>
      <c r="W50"/>
      <c r="X50"/>
      <c r="Y50"/>
      <c r="Z50"/>
      <c r="AA50"/>
      <c r="AB50"/>
    </row>
    <row r="51" spans="2:28" ht="15" thickBot="1" x14ac:dyDescent="0.25">
      <c r="B51" s="615" t="s">
        <v>319</v>
      </c>
      <c r="C51" s="615"/>
      <c r="D51" s="615"/>
      <c r="E51" s="615"/>
      <c r="F51" s="615"/>
      <c r="G51" s="615"/>
      <c r="H51" s="615"/>
      <c r="I51" s="615"/>
      <c r="J51" s="615"/>
      <c r="K51" s="615"/>
      <c r="L51" s="615"/>
      <c r="M51" s="616"/>
      <c r="N51" s="82"/>
      <c r="O51"/>
      <c r="P51"/>
      <c r="Q51"/>
      <c r="R51"/>
      <c r="S51"/>
      <c r="T51"/>
      <c r="U51"/>
      <c r="V51"/>
      <c r="W51"/>
      <c r="X51"/>
      <c r="Y51"/>
      <c r="Z51"/>
      <c r="AA51"/>
      <c r="AB51"/>
    </row>
    <row r="52" spans="2:28" x14ac:dyDescent="0.2">
      <c r="O52"/>
      <c r="P52"/>
      <c r="Q52"/>
      <c r="R52"/>
      <c r="S52"/>
      <c r="T52"/>
      <c r="U52"/>
      <c r="V52"/>
      <c r="W52"/>
      <c r="X52"/>
      <c r="Y52"/>
      <c r="Z52"/>
      <c r="AA52"/>
      <c r="AB52"/>
    </row>
    <row r="53" spans="2:28" x14ac:dyDescent="0.2">
      <c r="O53"/>
      <c r="P53"/>
      <c r="Q53"/>
      <c r="R53"/>
      <c r="S53"/>
      <c r="T53"/>
      <c r="U53"/>
      <c r="V53"/>
      <c r="W53"/>
      <c r="X53"/>
      <c r="Y53"/>
      <c r="Z53"/>
      <c r="AA53"/>
      <c r="AB53"/>
    </row>
    <row r="54" spans="2:28" x14ac:dyDescent="0.2">
      <c r="O54"/>
      <c r="P54"/>
      <c r="Q54"/>
      <c r="R54"/>
      <c r="S54"/>
      <c r="T54"/>
      <c r="U54"/>
      <c r="V54"/>
      <c r="W54"/>
      <c r="X54"/>
      <c r="Y54"/>
      <c r="Z54"/>
      <c r="AA54"/>
      <c r="AB54"/>
    </row>
    <row r="55" spans="2:28" x14ac:dyDescent="0.2">
      <c r="O55"/>
      <c r="P55"/>
      <c r="Q55"/>
      <c r="R55"/>
      <c r="S55"/>
      <c r="T55"/>
      <c r="U55"/>
      <c r="V55"/>
      <c r="W55"/>
      <c r="X55"/>
      <c r="Y55"/>
      <c r="Z55"/>
      <c r="AA55"/>
      <c r="AB55"/>
    </row>
    <row r="56" spans="2:28" x14ac:dyDescent="0.2">
      <c r="O56"/>
      <c r="P56"/>
      <c r="Q56"/>
      <c r="R56"/>
      <c r="S56"/>
      <c r="T56"/>
      <c r="U56"/>
      <c r="V56"/>
      <c r="W56"/>
      <c r="X56"/>
      <c r="Y56"/>
      <c r="Z56"/>
      <c r="AA56"/>
      <c r="AB56"/>
    </row>
    <row r="57" spans="2:28" x14ac:dyDescent="0.2">
      <c r="O57"/>
      <c r="P57"/>
      <c r="Q57"/>
      <c r="R57"/>
      <c r="S57"/>
      <c r="T57"/>
      <c r="U57"/>
      <c r="V57"/>
      <c r="W57"/>
      <c r="X57"/>
      <c r="Y57"/>
      <c r="Z57"/>
      <c r="AA57"/>
      <c r="AB57"/>
    </row>
    <row r="58" spans="2:28" x14ac:dyDescent="0.2">
      <c r="B58"/>
      <c r="C58"/>
      <c r="D58"/>
      <c r="E58"/>
      <c r="F58"/>
      <c r="G58"/>
      <c r="H58"/>
      <c r="I58"/>
      <c r="J58"/>
      <c r="K58"/>
      <c r="L58"/>
      <c r="M58"/>
      <c r="O58"/>
      <c r="P58"/>
      <c r="Q58"/>
      <c r="R58"/>
      <c r="S58"/>
      <c r="T58"/>
      <c r="U58"/>
      <c r="V58"/>
      <c r="W58"/>
      <c r="X58"/>
      <c r="Y58"/>
      <c r="Z58"/>
      <c r="AA58"/>
      <c r="AB58"/>
    </row>
    <row r="59" spans="2:28" x14ac:dyDescent="0.2">
      <c r="B59"/>
      <c r="C59"/>
      <c r="D59"/>
      <c r="E59"/>
      <c r="F59"/>
      <c r="G59"/>
      <c r="H59"/>
      <c r="I59"/>
      <c r="J59"/>
      <c r="K59"/>
      <c r="L59"/>
      <c r="M59"/>
      <c r="O59"/>
      <c r="P59"/>
      <c r="Q59"/>
      <c r="R59"/>
      <c r="S59"/>
      <c r="T59"/>
      <c r="U59"/>
      <c r="V59"/>
      <c r="W59"/>
      <c r="X59"/>
      <c r="Y59"/>
      <c r="Z59"/>
      <c r="AA59"/>
      <c r="AB59"/>
    </row>
    <row r="60" spans="2:28" x14ac:dyDescent="0.2">
      <c r="B60"/>
      <c r="C60"/>
      <c r="D60"/>
      <c r="E60"/>
      <c r="F60"/>
      <c r="G60"/>
      <c r="H60"/>
      <c r="I60"/>
      <c r="J60"/>
      <c r="K60"/>
      <c r="L60"/>
      <c r="M60"/>
      <c r="O60"/>
      <c r="P60"/>
      <c r="Q60"/>
      <c r="R60"/>
      <c r="S60"/>
      <c r="T60"/>
      <c r="U60"/>
      <c r="V60"/>
      <c r="W60"/>
      <c r="X60"/>
      <c r="Y60"/>
      <c r="Z60"/>
      <c r="AA60"/>
      <c r="AB60"/>
    </row>
    <row r="61" spans="2:28" x14ac:dyDescent="0.2">
      <c r="B61"/>
      <c r="C61"/>
      <c r="D61"/>
      <c r="E61"/>
      <c r="F61"/>
      <c r="G61"/>
      <c r="H61"/>
      <c r="I61"/>
      <c r="J61"/>
      <c r="K61"/>
      <c r="L61"/>
      <c r="M61"/>
      <c r="O61"/>
      <c r="P61"/>
      <c r="Q61"/>
      <c r="R61"/>
      <c r="S61"/>
      <c r="T61"/>
      <c r="U61"/>
      <c r="V61"/>
      <c r="W61"/>
      <c r="X61"/>
      <c r="Y61"/>
      <c r="Z61"/>
      <c r="AA61"/>
      <c r="AB61"/>
    </row>
    <row r="62" spans="2:28" x14ac:dyDescent="0.2">
      <c r="B62"/>
      <c r="C62"/>
      <c r="D62"/>
      <c r="E62"/>
      <c r="F62"/>
      <c r="G62"/>
      <c r="H62"/>
      <c r="I62"/>
      <c r="J62"/>
      <c r="K62"/>
      <c r="L62"/>
      <c r="M62"/>
      <c r="O62"/>
      <c r="P62"/>
      <c r="Q62"/>
      <c r="R62"/>
      <c r="S62"/>
      <c r="T62"/>
      <c r="U62"/>
      <c r="V62"/>
      <c r="W62"/>
      <c r="X62"/>
      <c r="Y62"/>
      <c r="Z62"/>
      <c r="AA62"/>
      <c r="AB62"/>
    </row>
    <row r="63" spans="2:28" x14ac:dyDescent="0.2">
      <c r="B63"/>
      <c r="C63"/>
      <c r="D63"/>
      <c r="E63"/>
      <c r="F63"/>
      <c r="G63"/>
      <c r="H63"/>
      <c r="I63"/>
      <c r="J63"/>
      <c r="K63"/>
      <c r="L63"/>
      <c r="M63"/>
      <c r="O63"/>
      <c r="P63"/>
      <c r="Q63"/>
      <c r="R63"/>
      <c r="S63"/>
      <c r="T63"/>
      <c r="U63"/>
      <c r="V63"/>
      <c r="W63"/>
      <c r="X63"/>
      <c r="Y63"/>
      <c r="Z63"/>
      <c r="AA63"/>
      <c r="AB63"/>
    </row>
    <row r="64" spans="2:28" x14ac:dyDescent="0.2">
      <c r="B64"/>
      <c r="C64"/>
      <c r="D64"/>
      <c r="E64"/>
      <c r="F64"/>
      <c r="G64"/>
      <c r="H64"/>
      <c r="I64"/>
      <c r="J64"/>
      <c r="K64"/>
      <c r="L64"/>
      <c r="M64"/>
      <c r="O64"/>
      <c r="P64"/>
      <c r="Q64"/>
      <c r="R64"/>
      <c r="S64"/>
      <c r="T64"/>
      <c r="U64"/>
      <c r="V64"/>
      <c r="W64"/>
      <c r="X64"/>
      <c r="Y64"/>
      <c r="Z64"/>
      <c r="AA64"/>
      <c r="AB64"/>
    </row>
    <row r="65" spans="2:28" x14ac:dyDescent="0.2">
      <c r="B65"/>
      <c r="C65"/>
      <c r="D65"/>
      <c r="E65"/>
      <c r="F65"/>
      <c r="G65"/>
      <c r="H65"/>
      <c r="I65"/>
      <c r="J65"/>
      <c r="K65"/>
      <c r="L65"/>
      <c r="M65"/>
      <c r="O65"/>
      <c r="P65"/>
      <c r="Q65"/>
      <c r="R65"/>
      <c r="S65"/>
      <c r="T65"/>
      <c r="U65"/>
      <c r="V65"/>
      <c r="W65"/>
      <c r="X65"/>
      <c r="Y65"/>
      <c r="Z65"/>
      <c r="AA65"/>
      <c r="AB65"/>
    </row>
    <row r="66" spans="2:28" x14ac:dyDescent="0.2">
      <c r="B66"/>
      <c r="C66"/>
      <c r="D66"/>
      <c r="E66"/>
      <c r="F66"/>
      <c r="G66"/>
      <c r="H66"/>
      <c r="I66"/>
      <c r="J66"/>
      <c r="K66"/>
      <c r="L66"/>
      <c r="M66"/>
      <c r="O66"/>
      <c r="P66"/>
      <c r="Q66"/>
      <c r="R66"/>
      <c r="S66"/>
      <c r="T66"/>
      <c r="U66"/>
      <c r="V66"/>
      <c r="W66"/>
      <c r="X66"/>
      <c r="Y66"/>
      <c r="Z66"/>
      <c r="AA66"/>
      <c r="AB66"/>
    </row>
    <row r="67" spans="2:28" x14ac:dyDescent="0.2">
      <c r="B67"/>
      <c r="C67"/>
      <c r="D67"/>
      <c r="E67"/>
      <c r="F67"/>
      <c r="G67"/>
      <c r="H67"/>
      <c r="I67"/>
      <c r="J67"/>
      <c r="K67"/>
      <c r="L67"/>
      <c r="M67"/>
      <c r="O67"/>
      <c r="P67"/>
      <c r="Q67"/>
      <c r="R67"/>
      <c r="S67"/>
      <c r="T67"/>
      <c r="U67"/>
      <c r="V67"/>
      <c r="W67"/>
      <c r="X67"/>
      <c r="Y67"/>
      <c r="Z67"/>
      <c r="AA67"/>
      <c r="AB67"/>
    </row>
    <row r="68" spans="2:28" x14ac:dyDescent="0.2">
      <c r="B68"/>
      <c r="C68"/>
      <c r="D68"/>
      <c r="E68"/>
      <c r="F68"/>
      <c r="G68"/>
      <c r="H68"/>
      <c r="I68"/>
      <c r="J68"/>
      <c r="K68"/>
      <c r="L68"/>
      <c r="M68"/>
      <c r="O68"/>
      <c r="P68"/>
      <c r="Q68"/>
      <c r="R68"/>
      <c r="S68"/>
      <c r="T68"/>
      <c r="U68"/>
      <c r="V68"/>
      <c r="W68"/>
      <c r="X68"/>
      <c r="Y68"/>
      <c r="Z68"/>
      <c r="AA68"/>
      <c r="AB68"/>
    </row>
    <row r="69" spans="2:28" x14ac:dyDescent="0.2">
      <c r="B69"/>
      <c r="C69"/>
      <c r="D69"/>
      <c r="E69"/>
      <c r="F69"/>
      <c r="G69"/>
      <c r="H69"/>
      <c r="I69"/>
      <c r="J69"/>
      <c r="K69"/>
      <c r="L69"/>
      <c r="M69"/>
      <c r="O69"/>
      <c r="P69"/>
      <c r="Q69"/>
      <c r="R69"/>
      <c r="S69"/>
      <c r="T69"/>
      <c r="U69"/>
      <c r="V69"/>
      <c r="W69"/>
      <c r="X69"/>
      <c r="Y69"/>
      <c r="Z69"/>
      <c r="AA69"/>
      <c r="AB69"/>
    </row>
    <row r="70" spans="2:28" x14ac:dyDescent="0.2">
      <c r="B70"/>
      <c r="C70"/>
      <c r="D70"/>
      <c r="E70"/>
      <c r="F70"/>
      <c r="G70"/>
      <c r="H70"/>
      <c r="I70"/>
      <c r="J70"/>
      <c r="K70"/>
      <c r="L70"/>
      <c r="M70"/>
      <c r="O70"/>
      <c r="P70"/>
      <c r="Q70"/>
      <c r="R70"/>
      <c r="S70"/>
      <c r="T70"/>
      <c r="U70"/>
      <c r="V70"/>
      <c r="W70"/>
      <c r="X70"/>
      <c r="Y70"/>
      <c r="Z70"/>
      <c r="AA70"/>
      <c r="AB70"/>
    </row>
    <row r="71" spans="2:28" x14ac:dyDescent="0.2">
      <c r="B71"/>
      <c r="C71"/>
      <c r="D71"/>
      <c r="E71"/>
      <c r="F71"/>
      <c r="G71"/>
      <c r="H71"/>
      <c r="I71"/>
      <c r="J71"/>
      <c r="K71"/>
      <c r="L71"/>
      <c r="M71"/>
      <c r="O71"/>
      <c r="P71"/>
      <c r="Q71"/>
      <c r="R71"/>
      <c r="S71"/>
      <c r="T71"/>
      <c r="U71"/>
      <c r="V71"/>
      <c r="W71"/>
      <c r="X71"/>
      <c r="Y71"/>
      <c r="Z71"/>
      <c r="AA71"/>
      <c r="AB71"/>
    </row>
    <row r="72" spans="2:28" x14ac:dyDescent="0.2">
      <c r="B72"/>
      <c r="C72"/>
      <c r="D72"/>
      <c r="E72"/>
      <c r="F72"/>
      <c r="G72"/>
      <c r="H72"/>
      <c r="I72"/>
      <c r="J72"/>
      <c r="K72"/>
      <c r="L72"/>
      <c r="M72"/>
      <c r="O72"/>
      <c r="P72"/>
      <c r="Q72"/>
      <c r="R72"/>
      <c r="S72"/>
      <c r="T72"/>
      <c r="U72"/>
      <c r="V72"/>
      <c r="W72"/>
      <c r="X72"/>
      <c r="Y72"/>
      <c r="Z72"/>
      <c r="AA72"/>
      <c r="AB72"/>
    </row>
    <row r="73" spans="2:28" x14ac:dyDescent="0.2">
      <c r="B73"/>
      <c r="C73"/>
      <c r="D73"/>
      <c r="E73"/>
      <c r="F73"/>
      <c r="G73"/>
      <c r="H73"/>
      <c r="I73"/>
      <c r="J73"/>
      <c r="K73"/>
      <c r="L73"/>
      <c r="M73"/>
      <c r="O73"/>
      <c r="P73"/>
      <c r="Q73"/>
      <c r="R73"/>
      <c r="S73"/>
      <c r="T73"/>
      <c r="U73"/>
      <c r="V73"/>
      <c r="W73"/>
      <c r="X73"/>
      <c r="Y73"/>
      <c r="Z73"/>
      <c r="AA73"/>
      <c r="AB73"/>
    </row>
    <row r="74" spans="2:28" x14ac:dyDescent="0.2">
      <c r="O74"/>
      <c r="P74"/>
      <c r="Q74"/>
      <c r="R74"/>
      <c r="S74"/>
      <c r="T74"/>
      <c r="U74"/>
      <c r="V74"/>
      <c r="W74"/>
      <c r="X74"/>
      <c r="Y74"/>
      <c r="Z74"/>
      <c r="AA74"/>
      <c r="AB74"/>
    </row>
    <row r="75" spans="2:28" x14ac:dyDescent="0.2">
      <c r="O75"/>
      <c r="P75"/>
      <c r="Q75"/>
      <c r="R75"/>
      <c r="S75"/>
      <c r="T75"/>
      <c r="U75"/>
      <c r="V75"/>
      <c r="W75"/>
      <c r="X75"/>
      <c r="Y75"/>
      <c r="Z75"/>
      <c r="AA75"/>
      <c r="AB75"/>
    </row>
    <row r="76" spans="2:28" x14ac:dyDescent="0.2">
      <c r="O76"/>
      <c r="P76"/>
      <c r="Q76"/>
      <c r="R76"/>
      <c r="S76"/>
      <c r="T76"/>
      <c r="U76"/>
      <c r="V76"/>
      <c r="W76"/>
      <c r="X76"/>
      <c r="Y76"/>
      <c r="Z76"/>
      <c r="AA76"/>
      <c r="AB76"/>
    </row>
    <row r="77" spans="2:28" x14ac:dyDescent="0.2">
      <c r="O77"/>
      <c r="P77"/>
      <c r="Q77"/>
      <c r="R77"/>
      <c r="S77"/>
      <c r="T77"/>
      <c r="U77"/>
      <c r="V77"/>
      <c r="W77"/>
      <c r="X77"/>
      <c r="Y77"/>
      <c r="Z77"/>
      <c r="AA77"/>
      <c r="AB77"/>
    </row>
    <row r="78" spans="2:28" x14ac:dyDescent="0.2">
      <c r="O78"/>
      <c r="P78"/>
      <c r="Q78"/>
      <c r="R78"/>
      <c r="S78"/>
      <c r="T78"/>
      <c r="U78"/>
      <c r="V78"/>
      <c r="W78"/>
      <c r="X78"/>
      <c r="Y78"/>
      <c r="Z78"/>
      <c r="AA78"/>
      <c r="AB78"/>
    </row>
    <row r="79" spans="2:28" x14ac:dyDescent="0.2">
      <c r="O79"/>
      <c r="P79"/>
      <c r="Q79"/>
      <c r="R79"/>
      <c r="S79"/>
      <c r="T79"/>
      <c r="U79"/>
      <c r="V79"/>
      <c r="W79"/>
      <c r="X79"/>
      <c r="Y79"/>
      <c r="Z79"/>
      <c r="AA79"/>
      <c r="AB79"/>
    </row>
    <row r="80" spans="2:28" x14ac:dyDescent="0.2">
      <c r="O80"/>
      <c r="P80"/>
      <c r="Q80"/>
      <c r="R80"/>
      <c r="S80"/>
      <c r="T80"/>
      <c r="U80"/>
      <c r="V80"/>
      <c r="W80"/>
      <c r="X80"/>
      <c r="Y80"/>
      <c r="Z80"/>
      <c r="AA80"/>
      <c r="AB80"/>
    </row>
    <row r="81" spans="15:28" x14ac:dyDescent="0.2">
      <c r="O81"/>
      <c r="P81"/>
      <c r="Q81"/>
      <c r="R81"/>
      <c r="S81"/>
      <c r="T81"/>
      <c r="U81"/>
      <c r="V81"/>
      <c r="W81"/>
      <c r="X81"/>
      <c r="Y81"/>
      <c r="Z81"/>
      <c r="AA81"/>
      <c r="AB81"/>
    </row>
    <row r="82" spans="15:28" x14ac:dyDescent="0.2">
      <c r="O82"/>
      <c r="P82"/>
      <c r="Q82"/>
      <c r="R82"/>
      <c r="S82"/>
      <c r="T82"/>
      <c r="U82"/>
      <c r="V82"/>
      <c r="W82"/>
      <c r="X82"/>
      <c r="Y82"/>
      <c r="Z82"/>
      <c r="AA82"/>
      <c r="AB82"/>
    </row>
    <row r="83" spans="15:28" x14ac:dyDescent="0.2">
      <c r="O83"/>
      <c r="P83"/>
      <c r="Q83"/>
      <c r="R83"/>
      <c r="S83"/>
      <c r="T83"/>
      <c r="U83"/>
      <c r="V83"/>
      <c r="W83"/>
      <c r="X83"/>
      <c r="Y83"/>
      <c r="Z83"/>
      <c r="AA83"/>
      <c r="AB83"/>
    </row>
    <row r="84" spans="15:28" x14ac:dyDescent="0.2">
      <c r="O84"/>
      <c r="P84"/>
      <c r="Q84"/>
      <c r="R84"/>
      <c r="S84"/>
      <c r="T84"/>
      <c r="U84"/>
      <c r="V84"/>
      <c r="W84"/>
      <c r="X84"/>
      <c r="Y84"/>
      <c r="Z84"/>
      <c r="AA84"/>
      <c r="AB84"/>
    </row>
    <row r="85" spans="15:28" x14ac:dyDescent="0.2">
      <c r="O85"/>
      <c r="P85"/>
      <c r="Q85"/>
      <c r="R85"/>
      <c r="S85"/>
      <c r="T85"/>
      <c r="U85"/>
      <c r="V85"/>
      <c r="W85"/>
      <c r="X85"/>
      <c r="Y85"/>
      <c r="Z85"/>
      <c r="AA85"/>
      <c r="AB85"/>
    </row>
    <row r="86" spans="15:28" x14ac:dyDescent="0.2">
      <c r="O86"/>
      <c r="P86"/>
      <c r="Q86"/>
      <c r="R86"/>
      <c r="S86"/>
      <c r="T86"/>
      <c r="U86"/>
      <c r="V86"/>
      <c r="W86"/>
      <c r="X86"/>
      <c r="Y86"/>
      <c r="Z86"/>
      <c r="AA86"/>
      <c r="AB86"/>
    </row>
    <row r="87" spans="15:28" x14ac:dyDescent="0.2">
      <c r="O87"/>
      <c r="P87"/>
      <c r="Q87"/>
      <c r="R87"/>
      <c r="S87"/>
      <c r="T87"/>
      <c r="U87"/>
      <c r="V87"/>
      <c r="W87"/>
      <c r="X87"/>
      <c r="Y87"/>
      <c r="Z87"/>
      <c r="AA87"/>
      <c r="AB87"/>
    </row>
    <row r="88" spans="15:28" x14ac:dyDescent="0.2">
      <c r="O88"/>
      <c r="P88"/>
      <c r="Q88"/>
      <c r="R88"/>
      <c r="S88"/>
      <c r="T88"/>
      <c r="U88"/>
      <c r="V88"/>
      <c r="W88"/>
      <c r="X88"/>
      <c r="Y88"/>
      <c r="Z88"/>
      <c r="AA88"/>
      <c r="AB88"/>
    </row>
    <row r="89" spans="15:28" x14ac:dyDescent="0.2">
      <c r="O89"/>
      <c r="P89"/>
      <c r="Q89"/>
      <c r="R89"/>
      <c r="S89"/>
      <c r="T89"/>
      <c r="U89"/>
      <c r="V89"/>
      <c r="W89"/>
      <c r="X89"/>
      <c r="Y89"/>
      <c r="Z89"/>
      <c r="AA89"/>
      <c r="AB89"/>
    </row>
    <row r="90" spans="15:28" x14ac:dyDescent="0.2">
      <c r="O90"/>
      <c r="P90"/>
      <c r="Q90"/>
      <c r="R90"/>
      <c r="S90"/>
      <c r="T90"/>
      <c r="U90"/>
      <c r="V90"/>
      <c r="W90"/>
      <c r="X90"/>
      <c r="Y90"/>
      <c r="Z90"/>
      <c r="AA90"/>
      <c r="AB90"/>
    </row>
    <row r="91" spans="15:28" x14ac:dyDescent="0.2">
      <c r="O91"/>
      <c r="P91"/>
      <c r="Q91"/>
      <c r="R91"/>
      <c r="S91"/>
      <c r="T91"/>
      <c r="U91"/>
      <c r="V91"/>
      <c r="W91"/>
      <c r="X91"/>
      <c r="Y91"/>
      <c r="Z91"/>
      <c r="AA91"/>
      <c r="AB91"/>
    </row>
    <row r="92" spans="15:28" x14ac:dyDescent="0.2">
      <c r="O92"/>
      <c r="P92"/>
      <c r="Q92"/>
      <c r="R92"/>
      <c r="S92"/>
      <c r="T92"/>
      <c r="U92"/>
      <c r="V92"/>
      <c r="W92"/>
      <c r="X92"/>
      <c r="Y92"/>
      <c r="Z92"/>
      <c r="AA92"/>
      <c r="AB92"/>
    </row>
    <row r="93" spans="15:28" x14ac:dyDescent="0.2">
      <c r="O93"/>
      <c r="P93"/>
      <c r="Q93"/>
      <c r="R93"/>
      <c r="S93"/>
      <c r="T93"/>
      <c r="U93"/>
      <c r="V93"/>
      <c r="W93"/>
      <c r="X93"/>
      <c r="Y93"/>
      <c r="Z93"/>
      <c r="AA93"/>
      <c r="AB93"/>
    </row>
    <row r="94" spans="15:28" x14ac:dyDescent="0.2">
      <c r="O94"/>
      <c r="P94"/>
      <c r="Q94"/>
      <c r="R94"/>
      <c r="S94"/>
      <c r="T94"/>
      <c r="U94"/>
      <c r="V94"/>
      <c r="W94"/>
      <c r="X94"/>
      <c r="Y94"/>
      <c r="Z94"/>
      <c r="AA94"/>
      <c r="AB94"/>
    </row>
    <row r="95" spans="15:28" x14ac:dyDescent="0.2">
      <c r="O95"/>
      <c r="P95"/>
      <c r="Q95"/>
      <c r="R95"/>
      <c r="S95"/>
      <c r="T95"/>
      <c r="U95"/>
      <c r="V95"/>
      <c r="W95"/>
      <c r="X95"/>
      <c r="Y95"/>
      <c r="Z95"/>
      <c r="AA95"/>
      <c r="AB95"/>
    </row>
    <row r="96" spans="15:28" x14ac:dyDescent="0.2">
      <c r="O96"/>
      <c r="P96"/>
      <c r="Q96"/>
      <c r="R96"/>
      <c r="S96"/>
      <c r="T96"/>
      <c r="U96"/>
      <c r="V96"/>
      <c r="W96"/>
      <c r="X96"/>
      <c r="Y96"/>
      <c r="Z96"/>
      <c r="AA96"/>
      <c r="AB96"/>
    </row>
    <row r="97" spans="15:28" x14ac:dyDescent="0.2">
      <c r="O97"/>
      <c r="P97"/>
      <c r="Q97"/>
      <c r="R97"/>
      <c r="S97"/>
      <c r="T97"/>
      <c r="U97"/>
      <c r="V97"/>
      <c r="W97"/>
      <c r="X97"/>
      <c r="Y97"/>
      <c r="Z97"/>
      <c r="AA97"/>
      <c r="AB97"/>
    </row>
    <row r="98" spans="15:28" x14ac:dyDescent="0.2">
      <c r="O98"/>
      <c r="P98"/>
      <c r="Q98"/>
      <c r="R98"/>
      <c r="S98"/>
      <c r="T98"/>
      <c r="U98"/>
      <c r="V98"/>
      <c r="W98"/>
      <c r="X98"/>
      <c r="Y98"/>
      <c r="Z98"/>
      <c r="AA98"/>
      <c r="AB98"/>
    </row>
    <row r="99" spans="15:28" x14ac:dyDescent="0.2">
      <c r="O99"/>
      <c r="P99"/>
      <c r="Q99"/>
      <c r="R99"/>
      <c r="S99"/>
      <c r="T99"/>
      <c r="U99"/>
      <c r="V99"/>
      <c r="W99"/>
      <c r="X99"/>
      <c r="Y99"/>
      <c r="Z99"/>
      <c r="AA99"/>
      <c r="AB99"/>
    </row>
    <row r="100" spans="15:28" x14ac:dyDescent="0.2">
      <c r="O100"/>
      <c r="P100"/>
      <c r="Q100"/>
      <c r="R100"/>
      <c r="S100"/>
      <c r="T100"/>
      <c r="U100"/>
      <c r="V100"/>
      <c r="W100"/>
      <c r="X100"/>
      <c r="Y100"/>
      <c r="Z100"/>
      <c r="AA100"/>
      <c r="AB100"/>
    </row>
    <row r="101" spans="15:28" x14ac:dyDescent="0.2">
      <c r="O101"/>
      <c r="P101"/>
      <c r="Q101"/>
      <c r="R101"/>
      <c r="S101"/>
      <c r="T101"/>
      <c r="U101"/>
      <c r="V101"/>
      <c r="W101"/>
      <c r="X101"/>
      <c r="Y101"/>
      <c r="Z101"/>
      <c r="AA101"/>
      <c r="AB101"/>
    </row>
    <row r="102" spans="15:28" x14ac:dyDescent="0.2">
      <c r="O102"/>
      <c r="P102"/>
      <c r="Q102"/>
      <c r="R102"/>
      <c r="S102"/>
      <c r="T102"/>
      <c r="U102"/>
      <c r="V102"/>
      <c r="W102"/>
      <c r="X102"/>
      <c r="Y102"/>
      <c r="Z102"/>
      <c r="AA102"/>
      <c r="AB102"/>
    </row>
    <row r="103" spans="15:28" x14ac:dyDescent="0.2">
      <c r="O103"/>
      <c r="P103"/>
      <c r="Q103"/>
      <c r="R103"/>
      <c r="S103"/>
      <c r="T103"/>
      <c r="U103"/>
      <c r="V103"/>
      <c r="W103"/>
      <c r="X103"/>
      <c r="Y103"/>
      <c r="Z103"/>
      <c r="AA103"/>
      <c r="AB103"/>
    </row>
    <row r="104" spans="15:28" x14ac:dyDescent="0.2">
      <c r="O104"/>
      <c r="P104"/>
      <c r="Q104"/>
      <c r="R104"/>
      <c r="S104"/>
      <c r="T104"/>
      <c r="U104"/>
      <c r="V104"/>
      <c r="W104"/>
      <c r="X104"/>
      <c r="Y104"/>
      <c r="Z104"/>
      <c r="AA104"/>
      <c r="AB104"/>
    </row>
    <row r="105" spans="15:28" x14ac:dyDescent="0.2">
      <c r="O105"/>
      <c r="P105"/>
      <c r="Q105"/>
      <c r="R105"/>
      <c r="S105"/>
      <c r="T105"/>
      <c r="U105"/>
      <c r="V105"/>
      <c r="W105"/>
      <c r="X105"/>
      <c r="Y105"/>
      <c r="Z105"/>
      <c r="AA105"/>
      <c r="AB105"/>
    </row>
    <row r="106" spans="15:28" x14ac:dyDescent="0.2">
      <c r="O106"/>
      <c r="P106"/>
      <c r="Q106"/>
      <c r="R106"/>
      <c r="S106"/>
      <c r="T106"/>
      <c r="U106"/>
      <c r="V106"/>
      <c r="W106"/>
      <c r="X106"/>
      <c r="Y106"/>
      <c r="Z106"/>
      <c r="AA106"/>
      <c r="AB106"/>
    </row>
    <row r="107" spans="15:28" x14ac:dyDescent="0.2">
      <c r="O107"/>
      <c r="P107"/>
      <c r="Q107"/>
      <c r="R107"/>
      <c r="S107"/>
      <c r="T107"/>
      <c r="U107"/>
      <c r="V107"/>
      <c r="W107"/>
      <c r="X107"/>
      <c r="Y107"/>
      <c r="Z107"/>
      <c r="AA107"/>
      <c r="AB107"/>
    </row>
    <row r="108" spans="15:28" x14ac:dyDescent="0.2">
      <c r="O108"/>
      <c r="P108"/>
      <c r="Q108"/>
      <c r="R108"/>
      <c r="S108"/>
      <c r="T108"/>
      <c r="U108"/>
      <c r="V108"/>
      <c r="W108"/>
      <c r="X108"/>
      <c r="Y108"/>
      <c r="Z108"/>
      <c r="AA108"/>
      <c r="AB108"/>
    </row>
    <row r="109" spans="15:28" x14ac:dyDescent="0.2">
      <c r="O109"/>
      <c r="P109"/>
      <c r="Q109"/>
      <c r="R109"/>
      <c r="S109"/>
      <c r="T109"/>
      <c r="U109"/>
      <c r="V109"/>
      <c r="W109"/>
      <c r="X109"/>
      <c r="Y109"/>
      <c r="Z109"/>
      <c r="AA109"/>
      <c r="AB109"/>
    </row>
    <row r="110" spans="15:28" x14ac:dyDescent="0.2">
      <c r="O110"/>
      <c r="P110"/>
      <c r="Q110"/>
      <c r="R110"/>
      <c r="S110"/>
      <c r="T110"/>
      <c r="U110"/>
      <c r="V110"/>
      <c r="W110"/>
      <c r="X110"/>
      <c r="Y110"/>
      <c r="Z110"/>
      <c r="AA110"/>
      <c r="AB110"/>
    </row>
    <row r="111" spans="15:28" x14ac:dyDescent="0.2">
      <c r="O111"/>
      <c r="P111"/>
      <c r="Q111"/>
      <c r="R111"/>
      <c r="S111"/>
      <c r="T111"/>
      <c r="U111"/>
      <c r="V111"/>
      <c r="W111"/>
      <c r="X111"/>
      <c r="Y111"/>
      <c r="Z111"/>
      <c r="AA111"/>
      <c r="AB111"/>
    </row>
    <row r="112" spans="15:28" x14ac:dyDescent="0.2">
      <c r="O112"/>
      <c r="P112"/>
      <c r="Q112"/>
      <c r="R112"/>
      <c r="S112"/>
      <c r="T112"/>
      <c r="U112"/>
      <c r="V112"/>
      <c r="W112"/>
      <c r="X112"/>
      <c r="Y112"/>
      <c r="Z112"/>
      <c r="AA112"/>
      <c r="AB112"/>
    </row>
    <row r="113" spans="15:28" x14ac:dyDescent="0.2">
      <c r="O113"/>
      <c r="P113"/>
      <c r="Q113"/>
      <c r="R113"/>
      <c r="S113"/>
      <c r="T113"/>
      <c r="U113"/>
      <c r="V113"/>
      <c r="W113"/>
      <c r="X113"/>
      <c r="Y113"/>
      <c r="Z113"/>
      <c r="AA113"/>
      <c r="AB113"/>
    </row>
    <row r="114" spans="15:28" x14ac:dyDescent="0.2">
      <c r="O114"/>
      <c r="P114"/>
      <c r="Q114"/>
      <c r="R114"/>
      <c r="S114"/>
      <c r="T114"/>
      <c r="U114"/>
      <c r="V114"/>
      <c r="W114"/>
      <c r="X114"/>
      <c r="Y114"/>
      <c r="Z114"/>
      <c r="AA114"/>
      <c r="AB114"/>
    </row>
    <row r="115" spans="15:28" x14ac:dyDescent="0.2">
      <c r="O115"/>
      <c r="P115"/>
      <c r="Q115"/>
      <c r="R115"/>
      <c r="S115"/>
      <c r="T115"/>
      <c r="U115"/>
      <c r="V115"/>
      <c r="W115"/>
      <c r="X115"/>
      <c r="Y115"/>
      <c r="Z115"/>
      <c r="AA115"/>
      <c r="AB115"/>
    </row>
    <row r="116" spans="15:28" x14ac:dyDescent="0.2">
      <c r="O116"/>
      <c r="P116"/>
      <c r="Q116"/>
      <c r="R116"/>
      <c r="S116"/>
      <c r="T116"/>
      <c r="U116"/>
      <c r="V116"/>
      <c r="W116"/>
      <c r="X116"/>
      <c r="Y116"/>
      <c r="Z116"/>
      <c r="AA116"/>
      <c r="AB116"/>
    </row>
    <row r="117" spans="15:28" x14ac:dyDescent="0.2">
      <c r="O117"/>
      <c r="P117"/>
      <c r="Q117"/>
      <c r="R117"/>
      <c r="S117"/>
      <c r="T117"/>
      <c r="U117"/>
      <c r="V117"/>
      <c r="W117"/>
      <c r="X117"/>
      <c r="Y117"/>
      <c r="Z117"/>
      <c r="AA117"/>
      <c r="AB117"/>
    </row>
    <row r="118" spans="15:28" x14ac:dyDescent="0.2">
      <c r="O118"/>
      <c r="P118"/>
      <c r="Q118"/>
      <c r="R118"/>
      <c r="S118"/>
      <c r="T118"/>
      <c r="U118"/>
      <c r="V118"/>
      <c r="W118"/>
      <c r="X118"/>
      <c r="Y118"/>
      <c r="Z118"/>
      <c r="AA118"/>
      <c r="AB118"/>
    </row>
    <row r="119" spans="15:28" x14ac:dyDescent="0.2">
      <c r="O119"/>
      <c r="P119"/>
      <c r="Q119"/>
      <c r="R119"/>
      <c r="S119"/>
      <c r="T119"/>
      <c r="U119"/>
      <c r="V119"/>
      <c r="W119"/>
      <c r="X119"/>
      <c r="Y119"/>
      <c r="Z119"/>
      <c r="AA119"/>
      <c r="AB119"/>
    </row>
    <row r="120" spans="15:28" x14ac:dyDescent="0.2">
      <c r="O120"/>
      <c r="P120"/>
      <c r="Q120"/>
      <c r="R120"/>
      <c r="S120"/>
      <c r="T120"/>
      <c r="U120"/>
      <c r="V120"/>
      <c r="W120"/>
      <c r="X120"/>
      <c r="Y120"/>
      <c r="Z120"/>
      <c r="AA120"/>
      <c r="AB120"/>
    </row>
    <row r="121" spans="15:28" x14ac:dyDescent="0.2">
      <c r="O121"/>
      <c r="P121"/>
      <c r="Q121"/>
      <c r="R121"/>
      <c r="S121"/>
      <c r="T121"/>
      <c r="U121"/>
      <c r="V121"/>
      <c r="W121"/>
      <c r="X121"/>
      <c r="Y121"/>
      <c r="Z121"/>
      <c r="AA121"/>
      <c r="AB121"/>
    </row>
    <row r="122" spans="15:28" x14ac:dyDescent="0.2">
      <c r="O122"/>
      <c r="P122"/>
      <c r="Q122"/>
      <c r="R122"/>
      <c r="S122"/>
      <c r="T122"/>
      <c r="U122"/>
      <c r="V122"/>
      <c r="W122"/>
      <c r="X122"/>
      <c r="Y122"/>
      <c r="Z122"/>
      <c r="AA122"/>
      <c r="AB122"/>
    </row>
    <row r="123" spans="15:28" x14ac:dyDescent="0.2">
      <c r="O123"/>
      <c r="P123"/>
      <c r="Q123"/>
      <c r="R123"/>
      <c r="S123"/>
      <c r="T123"/>
      <c r="U123"/>
      <c r="V123"/>
      <c r="W123"/>
      <c r="X123"/>
      <c r="Y123"/>
      <c r="Z123"/>
      <c r="AA123"/>
      <c r="AB123"/>
    </row>
    <row r="124" spans="15:28" x14ac:dyDescent="0.2">
      <c r="O124"/>
      <c r="P124"/>
      <c r="Q124"/>
      <c r="R124"/>
      <c r="S124"/>
      <c r="T124"/>
      <c r="U124"/>
      <c r="V124"/>
      <c r="W124"/>
      <c r="X124"/>
      <c r="Y124"/>
      <c r="Z124"/>
      <c r="AA124"/>
      <c r="AB124"/>
    </row>
    <row r="125" spans="15:28" x14ac:dyDescent="0.2">
      <c r="O125"/>
      <c r="P125"/>
      <c r="Q125"/>
      <c r="R125"/>
      <c r="S125"/>
      <c r="T125"/>
      <c r="U125"/>
      <c r="V125"/>
      <c r="W125"/>
      <c r="X125"/>
      <c r="Y125"/>
      <c r="Z125"/>
      <c r="AA125"/>
      <c r="AB125"/>
    </row>
    <row r="126" spans="15:28" x14ac:dyDescent="0.2">
      <c r="O126"/>
      <c r="P126"/>
      <c r="Q126"/>
      <c r="R126"/>
      <c r="S126"/>
      <c r="T126"/>
      <c r="U126"/>
      <c r="V126"/>
      <c r="W126"/>
      <c r="X126"/>
      <c r="Y126"/>
      <c r="Z126"/>
      <c r="AA126"/>
      <c r="AB126"/>
    </row>
    <row r="127" spans="15:28" x14ac:dyDescent="0.2">
      <c r="O127"/>
      <c r="P127"/>
      <c r="Q127"/>
      <c r="R127"/>
      <c r="S127"/>
      <c r="T127"/>
      <c r="U127"/>
      <c r="V127"/>
      <c r="W127"/>
      <c r="X127"/>
      <c r="Y127"/>
      <c r="Z127"/>
      <c r="AA127"/>
      <c r="AB127"/>
    </row>
    <row r="128" spans="15:28" x14ac:dyDescent="0.2">
      <c r="O128"/>
      <c r="P128"/>
      <c r="Q128"/>
      <c r="R128"/>
      <c r="S128"/>
      <c r="T128"/>
      <c r="U128"/>
      <c r="V128"/>
      <c r="W128"/>
      <c r="X128"/>
      <c r="Y128"/>
      <c r="Z128"/>
      <c r="AA128"/>
      <c r="AB128"/>
    </row>
    <row r="129" spans="15:28" x14ac:dyDescent="0.2">
      <c r="O129"/>
      <c r="P129"/>
      <c r="Q129"/>
      <c r="R129"/>
      <c r="S129"/>
      <c r="T129"/>
      <c r="U129"/>
      <c r="V129"/>
      <c r="W129"/>
      <c r="X129"/>
      <c r="Y129"/>
      <c r="Z129"/>
      <c r="AA129"/>
      <c r="AB129"/>
    </row>
    <row r="130" spans="15:28" x14ac:dyDescent="0.2">
      <c r="O130"/>
      <c r="P130"/>
      <c r="Q130"/>
      <c r="R130"/>
      <c r="S130"/>
      <c r="T130"/>
      <c r="U130"/>
      <c r="V130"/>
      <c r="W130"/>
      <c r="X130"/>
      <c r="Y130"/>
      <c r="Z130"/>
      <c r="AA130"/>
      <c r="AB130"/>
    </row>
    <row r="131" spans="15:28" x14ac:dyDescent="0.2">
      <c r="O131"/>
      <c r="P131"/>
      <c r="Q131"/>
      <c r="R131"/>
      <c r="S131"/>
      <c r="T131"/>
      <c r="U131"/>
      <c r="V131"/>
      <c r="W131"/>
      <c r="X131"/>
      <c r="Y131"/>
      <c r="Z131"/>
      <c r="AA131"/>
      <c r="AB131"/>
    </row>
    <row r="132" spans="15:28" x14ac:dyDescent="0.2">
      <c r="O132"/>
      <c r="P132"/>
      <c r="Q132"/>
      <c r="R132"/>
      <c r="S132"/>
      <c r="T132"/>
      <c r="U132"/>
      <c r="V132"/>
      <c r="W132"/>
      <c r="X132"/>
      <c r="Y132"/>
      <c r="Z132"/>
      <c r="AA132"/>
      <c r="AB132"/>
    </row>
    <row r="133" spans="15:28" x14ac:dyDescent="0.2">
      <c r="O133"/>
      <c r="P133"/>
      <c r="Q133"/>
      <c r="R133"/>
      <c r="S133"/>
      <c r="T133"/>
      <c r="U133"/>
      <c r="V133"/>
      <c r="W133"/>
      <c r="X133"/>
      <c r="Y133"/>
      <c r="Z133"/>
      <c r="AA133"/>
      <c r="AB133"/>
    </row>
    <row r="134" spans="15:28" x14ac:dyDescent="0.2">
      <c r="O134"/>
      <c r="P134"/>
      <c r="Q134"/>
      <c r="R134"/>
      <c r="S134"/>
      <c r="T134"/>
      <c r="U134"/>
      <c r="V134"/>
      <c r="W134"/>
      <c r="X134"/>
      <c r="Y134"/>
      <c r="Z134"/>
      <c r="AA134"/>
      <c r="AB134"/>
    </row>
    <row r="135" spans="15:28" x14ac:dyDescent="0.2">
      <c r="O135"/>
      <c r="P135"/>
      <c r="Q135"/>
      <c r="R135"/>
      <c r="S135"/>
      <c r="T135"/>
      <c r="U135"/>
      <c r="V135"/>
      <c r="W135"/>
      <c r="X135"/>
      <c r="Y135"/>
      <c r="Z135"/>
      <c r="AA135"/>
      <c r="AB135"/>
    </row>
    <row r="136" spans="15:28" x14ac:dyDescent="0.2">
      <c r="O136"/>
      <c r="P136"/>
      <c r="Q136"/>
      <c r="R136"/>
      <c r="S136"/>
      <c r="T136"/>
      <c r="U136"/>
      <c r="V136"/>
      <c r="W136"/>
      <c r="X136"/>
      <c r="Y136"/>
      <c r="Z136"/>
      <c r="AA136"/>
      <c r="AB136"/>
    </row>
    <row r="137" spans="15:28" x14ac:dyDescent="0.2">
      <c r="O137"/>
      <c r="P137"/>
      <c r="Q137"/>
      <c r="R137"/>
      <c r="S137"/>
      <c r="T137"/>
      <c r="U137"/>
      <c r="V137"/>
      <c r="W137"/>
      <c r="X137"/>
      <c r="Y137"/>
      <c r="Z137"/>
      <c r="AA137"/>
      <c r="AB137"/>
    </row>
    <row r="138" spans="15:28" x14ac:dyDescent="0.2">
      <c r="O138"/>
      <c r="P138"/>
      <c r="Q138"/>
      <c r="R138"/>
      <c r="S138"/>
      <c r="T138"/>
      <c r="U138"/>
      <c r="V138"/>
      <c r="W138"/>
      <c r="X138"/>
      <c r="Y138"/>
      <c r="Z138"/>
      <c r="AA138"/>
      <c r="AB138"/>
    </row>
    <row r="139" spans="15:28" x14ac:dyDescent="0.2">
      <c r="O139"/>
      <c r="P139"/>
      <c r="Q139"/>
      <c r="R139"/>
      <c r="S139"/>
      <c r="T139"/>
      <c r="U139"/>
      <c r="V139"/>
      <c r="W139"/>
      <c r="X139"/>
      <c r="Y139"/>
      <c r="Z139"/>
      <c r="AA139"/>
      <c r="AB139"/>
    </row>
    <row r="140" spans="15:28" x14ac:dyDescent="0.2">
      <c r="O140"/>
      <c r="P140"/>
      <c r="Q140"/>
      <c r="R140"/>
      <c r="S140"/>
      <c r="T140"/>
      <c r="U140"/>
      <c r="V140"/>
      <c r="W140"/>
      <c r="X140"/>
      <c r="Y140"/>
      <c r="Z140"/>
      <c r="AA140"/>
      <c r="AB140"/>
    </row>
    <row r="141" spans="15:28" x14ac:dyDescent="0.2">
      <c r="O141"/>
      <c r="P141"/>
      <c r="Q141"/>
      <c r="R141"/>
      <c r="S141"/>
      <c r="T141"/>
      <c r="U141"/>
      <c r="V141"/>
      <c r="W141"/>
      <c r="X141"/>
      <c r="Y141"/>
      <c r="Z141"/>
      <c r="AA141"/>
      <c r="AB141"/>
    </row>
    <row r="142" spans="15:28" x14ac:dyDescent="0.2">
      <c r="O142"/>
      <c r="P142"/>
      <c r="Q142"/>
      <c r="R142"/>
      <c r="S142"/>
      <c r="T142"/>
      <c r="U142"/>
      <c r="V142"/>
      <c r="W142"/>
      <c r="X142"/>
      <c r="Y142"/>
      <c r="Z142"/>
      <c r="AA142"/>
      <c r="AB142"/>
    </row>
    <row r="143" spans="15:28" x14ac:dyDescent="0.2">
      <c r="O143"/>
      <c r="P143"/>
      <c r="Q143"/>
      <c r="R143"/>
      <c r="S143"/>
      <c r="T143"/>
      <c r="U143"/>
      <c r="V143"/>
      <c r="W143"/>
      <c r="X143"/>
      <c r="Y143"/>
      <c r="Z143"/>
      <c r="AA143"/>
      <c r="AB143"/>
    </row>
    <row r="144" spans="15:28" x14ac:dyDescent="0.2">
      <c r="O144"/>
      <c r="P144"/>
      <c r="Q144"/>
      <c r="R144"/>
      <c r="S144"/>
      <c r="T144"/>
      <c r="U144"/>
      <c r="V144"/>
      <c r="W144"/>
      <c r="X144"/>
      <c r="Y144"/>
      <c r="Z144"/>
      <c r="AA144"/>
      <c r="AB144"/>
    </row>
    <row r="145" spans="15:28" x14ac:dyDescent="0.2">
      <c r="O145"/>
      <c r="P145"/>
      <c r="Q145"/>
      <c r="R145"/>
      <c r="S145"/>
      <c r="T145"/>
      <c r="U145"/>
      <c r="V145"/>
      <c r="W145"/>
      <c r="X145"/>
      <c r="Y145"/>
      <c r="Z145"/>
      <c r="AA145"/>
      <c r="AB145"/>
    </row>
    <row r="146" spans="15:28" x14ac:dyDescent="0.2">
      <c r="O146"/>
      <c r="P146"/>
      <c r="Q146"/>
      <c r="R146"/>
      <c r="S146"/>
      <c r="T146"/>
      <c r="U146"/>
      <c r="V146"/>
      <c r="W146"/>
      <c r="X146"/>
      <c r="Y146"/>
      <c r="Z146"/>
      <c r="AA146"/>
      <c r="AB146"/>
    </row>
    <row r="147" spans="15:28" x14ac:dyDescent="0.2">
      <c r="O147"/>
      <c r="P147"/>
      <c r="Q147"/>
      <c r="R147"/>
      <c r="S147"/>
      <c r="T147"/>
      <c r="U147"/>
      <c r="V147"/>
      <c r="W147"/>
      <c r="X147"/>
      <c r="Y147"/>
      <c r="Z147"/>
      <c r="AA147"/>
      <c r="AB147"/>
    </row>
    <row r="148" spans="15:28" x14ac:dyDescent="0.2">
      <c r="O148"/>
      <c r="P148"/>
      <c r="Q148"/>
      <c r="R148"/>
      <c r="S148"/>
      <c r="T148"/>
      <c r="U148"/>
      <c r="V148"/>
      <c r="W148"/>
      <c r="X148"/>
      <c r="Y148"/>
      <c r="Z148"/>
      <c r="AA148"/>
      <c r="AB148"/>
    </row>
    <row r="149" spans="15:28" x14ac:dyDescent="0.2">
      <c r="O149"/>
      <c r="P149"/>
      <c r="Q149"/>
      <c r="R149"/>
      <c r="S149"/>
      <c r="T149"/>
      <c r="U149"/>
      <c r="V149"/>
      <c r="W149"/>
      <c r="X149"/>
      <c r="Y149"/>
      <c r="Z149"/>
      <c r="AA149"/>
      <c r="AB149"/>
    </row>
    <row r="150" spans="15:28" x14ac:dyDescent="0.2">
      <c r="O150"/>
      <c r="P150"/>
      <c r="Q150"/>
      <c r="R150"/>
      <c r="S150"/>
      <c r="T150"/>
      <c r="U150"/>
      <c r="V150"/>
      <c r="W150"/>
      <c r="X150"/>
      <c r="Y150"/>
      <c r="Z150"/>
      <c r="AA150"/>
      <c r="AB150"/>
    </row>
    <row r="151" spans="15:28" x14ac:dyDescent="0.2">
      <c r="O151"/>
      <c r="P151"/>
      <c r="Q151"/>
      <c r="R151"/>
      <c r="S151"/>
      <c r="T151"/>
      <c r="U151"/>
      <c r="V151"/>
      <c r="W151"/>
      <c r="X151"/>
      <c r="Y151"/>
      <c r="Z151"/>
      <c r="AA151"/>
      <c r="AB151"/>
    </row>
    <row r="152" spans="15:28" x14ac:dyDescent="0.2">
      <c r="O152"/>
      <c r="P152"/>
      <c r="Q152"/>
      <c r="R152"/>
      <c r="S152"/>
      <c r="T152"/>
      <c r="U152"/>
      <c r="V152"/>
      <c r="W152"/>
      <c r="X152"/>
      <c r="Y152"/>
      <c r="Z152"/>
      <c r="AA152"/>
      <c r="AB152"/>
    </row>
    <row r="153" spans="15:28" x14ac:dyDescent="0.2">
      <c r="O153"/>
      <c r="P153"/>
      <c r="Q153"/>
      <c r="R153"/>
      <c r="S153"/>
      <c r="T153"/>
      <c r="U153"/>
      <c r="V153"/>
      <c r="W153"/>
      <c r="X153"/>
      <c r="Y153"/>
      <c r="Z153"/>
      <c r="AA153"/>
      <c r="AB153"/>
    </row>
    <row r="154" spans="15:28" x14ac:dyDescent="0.2">
      <c r="O154"/>
      <c r="P154"/>
      <c r="Q154"/>
      <c r="R154"/>
      <c r="S154"/>
      <c r="T154"/>
      <c r="U154"/>
      <c r="V154"/>
      <c r="W154"/>
      <c r="X154"/>
      <c r="Y154"/>
      <c r="Z154"/>
      <c r="AA154"/>
      <c r="AB154"/>
    </row>
    <row r="155" spans="15:28" x14ac:dyDescent="0.2">
      <c r="O155"/>
      <c r="P155"/>
      <c r="Q155"/>
      <c r="R155"/>
      <c r="S155"/>
      <c r="T155"/>
      <c r="U155"/>
      <c r="V155"/>
      <c r="W155"/>
      <c r="X155"/>
      <c r="Y155"/>
      <c r="Z155"/>
      <c r="AA155"/>
      <c r="AB155"/>
    </row>
    <row r="156" spans="15:28" x14ac:dyDescent="0.2">
      <c r="O156"/>
      <c r="P156"/>
      <c r="Q156"/>
      <c r="R156"/>
      <c r="S156"/>
      <c r="T156"/>
      <c r="U156"/>
      <c r="V156"/>
      <c r="W156"/>
      <c r="X156"/>
      <c r="Y156"/>
      <c r="Z156"/>
      <c r="AA156"/>
      <c r="AB156"/>
    </row>
    <row r="157" spans="15:28" x14ac:dyDescent="0.2">
      <c r="O157"/>
      <c r="P157"/>
      <c r="Q157"/>
      <c r="R157"/>
      <c r="S157"/>
      <c r="T157"/>
      <c r="U157"/>
      <c r="V157"/>
      <c r="W157"/>
      <c r="X157"/>
      <c r="Y157"/>
      <c r="Z157"/>
      <c r="AA157"/>
      <c r="AB157"/>
    </row>
    <row r="158" spans="15:28" x14ac:dyDescent="0.2">
      <c r="O158"/>
      <c r="P158"/>
      <c r="Q158"/>
      <c r="R158"/>
      <c r="S158"/>
      <c r="T158"/>
      <c r="U158"/>
      <c r="V158"/>
      <c r="W158"/>
      <c r="X158"/>
      <c r="Y158"/>
      <c r="Z158"/>
      <c r="AA158"/>
      <c r="AB158"/>
    </row>
    <row r="159" spans="15:28" x14ac:dyDescent="0.2">
      <c r="O159"/>
      <c r="P159"/>
      <c r="Q159"/>
      <c r="R159"/>
      <c r="S159"/>
      <c r="T159"/>
      <c r="U159"/>
      <c r="V159"/>
      <c r="W159"/>
      <c r="X159"/>
      <c r="Y159"/>
      <c r="Z159"/>
      <c r="AA159"/>
      <c r="AB159"/>
    </row>
    <row r="160" spans="15:28" x14ac:dyDescent="0.2">
      <c r="O160"/>
      <c r="P160"/>
      <c r="Q160"/>
      <c r="R160"/>
      <c r="S160"/>
      <c r="T160"/>
      <c r="U160"/>
      <c r="V160"/>
      <c r="W160"/>
      <c r="X160"/>
      <c r="Y160"/>
      <c r="Z160"/>
      <c r="AA160"/>
      <c r="AB160"/>
    </row>
    <row r="161" spans="15:28" x14ac:dyDescent="0.2">
      <c r="O161"/>
      <c r="P161"/>
      <c r="Q161"/>
      <c r="R161"/>
      <c r="S161"/>
      <c r="T161"/>
      <c r="U161"/>
      <c r="V161"/>
      <c r="W161"/>
      <c r="X161"/>
      <c r="Y161"/>
      <c r="Z161"/>
      <c r="AA161"/>
      <c r="AB161"/>
    </row>
    <row r="162" spans="15:28" x14ac:dyDescent="0.2">
      <c r="O162"/>
      <c r="P162"/>
      <c r="Q162"/>
      <c r="R162"/>
      <c r="S162"/>
      <c r="T162"/>
      <c r="U162"/>
      <c r="V162"/>
      <c r="W162"/>
      <c r="X162"/>
      <c r="Y162"/>
      <c r="Z162"/>
      <c r="AA162"/>
      <c r="AB162"/>
    </row>
    <row r="163" spans="15:28" x14ac:dyDescent="0.2">
      <c r="O163"/>
      <c r="P163"/>
      <c r="Q163"/>
      <c r="R163"/>
      <c r="S163"/>
      <c r="T163"/>
      <c r="U163"/>
      <c r="V163"/>
      <c r="W163"/>
      <c r="X163"/>
      <c r="Y163"/>
      <c r="Z163"/>
      <c r="AA163"/>
      <c r="AB163"/>
    </row>
    <row r="164" spans="15:28" x14ac:dyDescent="0.2">
      <c r="O164"/>
      <c r="P164"/>
      <c r="Q164"/>
      <c r="R164"/>
      <c r="S164"/>
      <c r="T164"/>
      <c r="U164"/>
      <c r="V164"/>
      <c r="W164"/>
      <c r="X164"/>
      <c r="Y164"/>
      <c r="Z164"/>
      <c r="AA164"/>
      <c r="AB164"/>
    </row>
    <row r="165" spans="15:28" x14ac:dyDescent="0.2">
      <c r="O165"/>
      <c r="P165"/>
      <c r="Q165"/>
      <c r="R165"/>
      <c r="S165"/>
      <c r="T165"/>
      <c r="U165"/>
      <c r="V165"/>
      <c r="W165"/>
      <c r="X165"/>
      <c r="Y165"/>
      <c r="Z165"/>
      <c r="AA165"/>
      <c r="AB165"/>
    </row>
    <row r="166" spans="15:28" x14ac:dyDescent="0.2">
      <c r="O166"/>
      <c r="P166"/>
      <c r="Q166"/>
      <c r="R166"/>
      <c r="S166"/>
      <c r="T166"/>
      <c r="U166"/>
      <c r="V166"/>
      <c r="W166"/>
      <c r="X166"/>
      <c r="Y166"/>
      <c r="Z166"/>
      <c r="AA166"/>
      <c r="AB166"/>
    </row>
    <row r="167" spans="15:28" x14ac:dyDescent="0.2">
      <c r="O167"/>
      <c r="P167"/>
      <c r="Q167"/>
      <c r="R167"/>
      <c r="S167"/>
      <c r="T167"/>
      <c r="U167"/>
      <c r="V167"/>
      <c r="W167"/>
      <c r="X167"/>
      <c r="Y167"/>
      <c r="Z167"/>
      <c r="AA167"/>
      <c r="AB167"/>
    </row>
    <row r="168" spans="15:28" x14ac:dyDescent="0.2">
      <c r="O168"/>
      <c r="P168"/>
      <c r="Q168"/>
      <c r="R168"/>
      <c r="S168"/>
      <c r="T168"/>
      <c r="U168"/>
      <c r="V168"/>
      <c r="W168"/>
      <c r="X168"/>
      <c r="Y168"/>
      <c r="Z168"/>
      <c r="AA168"/>
      <c r="AB168"/>
    </row>
    <row r="169" spans="15:28" x14ac:dyDescent="0.2">
      <c r="O169"/>
      <c r="P169"/>
      <c r="Q169"/>
      <c r="R169"/>
      <c r="S169"/>
      <c r="T169"/>
      <c r="U169"/>
      <c r="V169"/>
      <c r="W169"/>
      <c r="X169"/>
      <c r="Y169"/>
      <c r="Z169"/>
      <c r="AA169"/>
      <c r="AB169"/>
    </row>
    <row r="170" spans="15:28" x14ac:dyDescent="0.2">
      <c r="O170"/>
      <c r="P170"/>
      <c r="Q170"/>
      <c r="R170"/>
      <c r="S170"/>
      <c r="T170"/>
      <c r="U170"/>
      <c r="V170"/>
      <c r="W170"/>
      <c r="X170"/>
      <c r="Y170"/>
      <c r="Z170"/>
      <c r="AA170"/>
      <c r="AB170"/>
    </row>
    <row r="171" spans="15:28" x14ac:dyDescent="0.2">
      <c r="O171"/>
      <c r="P171"/>
      <c r="Q171"/>
      <c r="R171"/>
      <c r="S171"/>
      <c r="T171"/>
      <c r="U171"/>
      <c r="V171"/>
      <c r="W171"/>
      <c r="X171"/>
      <c r="Y171"/>
      <c r="Z171"/>
      <c r="AA171"/>
      <c r="AB171"/>
    </row>
    <row r="172" spans="15:28" x14ac:dyDescent="0.2">
      <c r="O172"/>
      <c r="P172"/>
      <c r="Q172"/>
      <c r="R172"/>
      <c r="S172"/>
      <c r="T172"/>
      <c r="U172"/>
      <c r="V172"/>
      <c r="W172"/>
      <c r="X172"/>
      <c r="Y172"/>
      <c r="Z172"/>
      <c r="AA172"/>
      <c r="AB172"/>
    </row>
    <row r="173" spans="15:28" x14ac:dyDescent="0.2">
      <c r="O173"/>
      <c r="P173"/>
      <c r="Q173"/>
      <c r="R173"/>
      <c r="S173"/>
      <c r="T173"/>
      <c r="U173"/>
      <c r="V173"/>
      <c r="W173"/>
      <c r="X173"/>
      <c r="Y173"/>
      <c r="Z173"/>
      <c r="AA173"/>
      <c r="AB173"/>
    </row>
    <row r="174" spans="15:28" x14ac:dyDescent="0.2">
      <c r="O174"/>
      <c r="P174"/>
      <c r="Q174"/>
      <c r="R174"/>
      <c r="S174"/>
      <c r="T174"/>
      <c r="U174"/>
      <c r="V174"/>
      <c r="W174"/>
      <c r="X174"/>
      <c r="Y174"/>
      <c r="Z174"/>
      <c r="AA174"/>
      <c r="AB174"/>
    </row>
    <row r="175" spans="15:28" x14ac:dyDescent="0.2">
      <c r="O175"/>
      <c r="P175"/>
      <c r="Q175"/>
      <c r="R175"/>
      <c r="S175"/>
      <c r="T175"/>
      <c r="U175"/>
      <c r="V175"/>
      <c r="W175"/>
      <c r="X175"/>
      <c r="Y175"/>
      <c r="Z175"/>
      <c r="AA175"/>
      <c r="AB175"/>
    </row>
    <row r="176" spans="15:28" x14ac:dyDescent="0.2">
      <c r="O176"/>
      <c r="P176"/>
      <c r="Q176"/>
      <c r="R176"/>
      <c r="S176"/>
      <c r="T176"/>
      <c r="U176"/>
      <c r="V176"/>
      <c r="W176"/>
      <c r="X176"/>
      <c r="Y176"/>
      <c r="Z176"/>
      <c r="AA176"/>
      <c r="AB176"/>
    </row>
    <row r="177" spans="15:28" x14ac:dyDescent="0.2">
      <c r="O177"/>
      <c r="P177"/>
      <c r="Q177"/>
      <c r="R177"/>
      <c r="S177"/>
      <c r="T177"/>
      <c r="U177"/>
      <c r="V177"/>
      <c r="W177"/>
      <c r="X177"/>
      <c r="Y177"/>
      <c r="Z177"/>
      <c r="AA177"/>
      <c r="AB177"/>
    </row>
    <row r="178" spans="15:28" x14ac:dyDescent="0.2">
      <c r="O178"/>
      <c r="P178"/>
      <c r="Q178"/>
      <c r="R178"/>
      <c r="S178"/>
      <c r="T178"/>
      <c r="U178"/>
      <c r="V178"/>
      <c r="W178"/>
      <c r="X178"/>
      <c r="Y178"/>
      <c r="Z178"/>
      <c r="AA178"/>
      <c r="AB178"/>
    </row>
    <row r="179" spans="15:28" x14ac:dyDescent="0.2">
      <c r="O179"/>
      <c r="P179"/>
      <c r="Q179"/>
      <c r="R179"/>
      <c r="S179"/>
      <c r="T179"/>
      <c r="U179"/>
      <c r="V179"/>
      <c r="W179"/>
      <c r="X179"/>
      <c r="Y179"/>
      <c r="Z179"/>
      <c r="AA179"/>
      <c r="AB179"/>
    </row>
    <row r="180" spans="15:28" x14ac:dyDescent="0.2">
      <c r="O180"/>
      <c r="P180"/>
      <c r="Q180"/>
      <c r="R180"/>
      <c r="S180"/>
      <c r="T180"/>
      <c r="U180"/>
      <c r="V180"/>
      <c r="W180"/>
      <c r="X180"/>
      <c r="Y180"/>
      <c r="Z180"/>
      <c r="AA180"/>
      <c r="AB180"/>
    </row>
    <row r="181" spans="15:28" x14ac:dyDescent="0.2">
      <c r="O181"/>
      <c r="P181"/>
      <c r="Q181"/>
      <c r="R181"/>
      <c r="S181"/>
      <c r="T181"/>
      <c r="U181"/>
      <c r="V181"/>
      <c r="W181"/>
      <c r="X181"/>
      <c r="Y181"/>
      <c r="Z181"/>
      <c r="AA181"/>
      <c r="AB181"/>
    </row>
    <row r="182" spans="15:28" x14ac:dyDescent="0.2">
      <c r="O182"/>
      <c r="P182"/>
      <c r="Q182"/>
      <c r="R182"/>
      <c r="S182"/>
      <c r="T182"/>
      <c r="U182"/>
      <c r="V182"/>
      <c r="W182"/>
      <c r="X182"/>
      <c r="Y182"/>
      <c r="Z182"/>
      <c r="AA182"/>
      <c r="AB182"/>
    </row>
    <row r="183" spans="15:28" x14ac:dyDescent="0.2">
      <c r="O183"/>
      <c r="P183"/>
      <c r="Q183"/>
      <c r="R183"/>
      <c r="S183"/>
      <c r="T183"/>
      <c r="U183"/>
      <c r="V183"/>
      <c r="W183"/>
      <c r="X183"/>
      <c r="Y183"/>
      <c r="Z183"/>
      <c r="AA183"/>
      <c r="AB183"/>
    </row>
    <row r="184" spans="15:28" x14ac:dyDescent="0.2">
      <c r="O184"/>
      <c r="P184"/>
      <c r="Q184"/>
      <c r="R184"/>
      <c r="S184"/>
      <c r="T184"/>
      <c r="U184"/>
      <c r="V184"/>
      <c r="W184"/>
      <c r="X184"/>
      <c r="Y184"/>
      <c r="Z184"/>
      <c r="AA184"/>
      <c r="AB184"/>
    </row>
    <row r="185" spans="15:28" x14ac:dyDescent="0.2">
      <c r="O185"/>
      <c r="P185"/>
      <c r="Q185"/>
      <c r="R185"/>
      <c r="S185"/>
      <c r="T185"/>
      <c r="U185"/>
      <c r="V185"/>
      <c r="W185"/>
      <c r="X185"/>
      <c r="Y185"/>
      <c r="Z185"/>
      <c r="AA185"/>
      <c r="AB185"/>
    </row>
    <row r="186" spans="15:28" x14ac:dyDescent="0.2">
      <c r="O186"/>
      <c r="P186"/>
      <c r="Q186"/>
      <c r="R186"/>
      <c r="S186"/>
      <c r="T186"/>
      <c r="U186"/>
      <c r="V186"/>
      <c r="W186"/>
      <c r="X186"/>
      <c r="Y186"/>
      <c r="Z186"/>
      <c r="AA186"/>
      <c r="AB186"/>
    </row>
    <row r="187" spans="15:28" x14ac:dyDescent="0.2">
      <c r="O187"/>
      <c r="P187"/>
      <c r="Q187"/>
      <c r="R187"/>
      <c r="S187"/>
      <c r="T187"/>
      <c r="U187"/>
      <c r="V187"/>
      <c r="W187"/>
      <c r="X187"/>
      <c r="Y187"/>
      <c r="Z187"/>
      <c r="AA187"/>
      <c r="AB187"/>
    </row>
    <row r="188" spans="15:28" x14ac:dyDescent="0.2">
      <c r="O188"/>
      <c r="P188"/>
      <c r="Q188"/>
      <c r="R188"/>
      <c r="S188"/>
      <c r="T188"/>
      <c r="U188"/>
      <c r="V188"/>
      <c r="W188"/>
      <c r="X188"/>
      <c r="Y188"/>
      <c r="Z188"/>
      <c r="AA188"/>
      <c r="AB188"/>
    </row>
    <row r="189" spans="15:28" x14ac:dyDescent="0.2">
      <c r="O189"/>
      <c r="P189"/>
      <c r="Q189"/>
      <c r="R189"/>
      <c r="S189"/>
      <c r="T189"/>
      <c r="U189"/>
      <c r="V189"/>
      <c r="W189"/>
      <c r="X189"/>
      <c r="Y189"/>
      <c r="Z189"/>
      <c r="AA189"/>
      <c r="AB189"/>
    </row>
    <row r="190" spans="15:28" x14ac:dyDescent="0.2">
      <c r="O190"/>
      <c r="P190"/>
      <c r="Q190"/>
      <c r="R190"/>
      <c r="S190"/>
      <c r="T190"/>
      <c r="U190"/>
      <c r="V190"/>
      <c r="W190"/>
      <c r="X190"/>
      <c r="Y190"/>
      <c r="Z190"/>
      <c r="AA190"/>
      <c r="AB190"/>
    </row>
    <row r="191" spans="15:28" x14ac:dyDescent="0.2">
      <c r="O191"/>
      <c r="P191"/>
      <c r="Q191"/>
      <c r="R191"/>
      <c r="S191"/>
      <c r="T191"/>
      <c r="U191"/>
      <c r="V191"/>
      <c r="W191"/>
      <c r="X191"/>
      <c r="Y191"/>
      <c r="Z191"/>
      <c r="AA191"/>
      <c r="AB191"/>
    </row>
    <row r="192" spans="15:28" x14ac:dyDescent="0.2">
      <c r="O192"/>
      <c r="P192"/>
      <c r="Q192"/>
      <c r="R192"/>
      <c r="S192"/>
      <c r="T192"/>
      <c r="U192"/>
      <c r="V192"/>
      <c r="W192"/>
      <c r="X192"/>
      <c r="Y192"/>
      <c r="Z192"/>
      <c r="AA192"/>
      <c r="AB192"/>
    </row>
    <row r="193" spans="15:28" x14ac:dyDescent="0.2">
      <c r="O193"/>
      <c r="P193"/>
      <c r="Q193"/>
      <c r="R193"/>
      <c r="S193"/>
      <c r="T193"/>
      <c r="U193"/>
      <c r="V193"/>
      <c r="W193"/>
      <c r="X193"/>
      <c r="Y193"/>
      <c r="Z193"/>
      <c r="AA193"/>
      <c r="AB193"/>
    </row>
    <row r="194" spans="15:28" x14ac:dyDescent="0.2">
      <c r="O194"/>
      <c r="P194"/>
      <c r="Q194"/>
      <c r="R194"/>
      <c r="S194"/>
      <c r="T194"/>
      <c r="U194"/>
      <c r="V194"/>
      <c r="W194"/>
      <c r="X194"/>
      <c r="Y194"/>
      <c r="Z194"/>
      <c r="AA194"/>
      <c r="AB194"/>
    </row>
    <row r="195" spans="15:28" x14ac:dyDescent="0.2">
      <c r="O195"/>
      <c r="P195"/>
      <c r="Q195"/>
      <c r="R195"/>
      <c r="S195"/>
      <c r="T195"/>
      <c r="U195"/>
      <c r="V195"/>
      <c r="W195"/>
      <c r="X195"/>
      <c r="Y195"/>
      <c r="Z195"/>
      <c r="AA195"/>
      <c r="AB195"/>
    </row>
    <row r="196" spans="15:28" x14ac:dyDescent="0.2">
      <c r="O196"/>
      <c r="P196"/>
      <c r="Q196"/>
      <c r="R196"/>
      <c r="S196"/>
      <c r="T196"/>
      <c r="U196"/>
      <c r="V196"/>
      <c r="W196"/>
      <c r="X196"/>
      <c r="Y196"/>
      <c r="Z196"/>
      <c r="AA196"/>
      <c r="AB196"/>
    </row>
    <row r="197" spans="15:28" x14ac:dyDescent="0.2">
      <c r="O197"/>
      <c r="P197"/>
      <c r="Q197"/>
      <c r="R197"/>
      <c r="S197"/>
      <c r="T197"/>
      <c r="U197"/>
      <c r="V197"/>
      <c r="W197"/>
      <c r="X197"/>
      <c r="Y197"/>
      <c r="Z197"/>
      <c r="AA197"/>
      <c r="AB197"/>
    </row>
    <row r="198" spans="15:28" x14ac:dyDescent="0.2">
      <c r="O198"/>
      <c r="P198"/>
      <c r="Q198"/>
      <c r="R198"/>
      <c r="S198"/>
      <c r="T198"/>
      <c r="U198"/>
      <c r="V198"/>
      <c r="W198"/>
      <c r="X198"/>
      <c r="Y198"/>
      <c r="Z198"/>
      <c r="AA198"/>
      <c r="AB198"/>
    </row>
    <row r="199" spans="15:28" x14ac:dyDescent="0.2">
      <c r="O199"/>
      <c r="P199"/>
      <c r="Q199"/>
      <c r="R199"/>
      <c r="S199"/>
      <c r="T199"/>
      <c r="U199"/>
      <c r="V199"/>
      <c r="W199"/>
      <c r="X199"/>
      <c r="Y199"/>
      <c r="Z199"/>
      <c r="AA199"/>
      <c r="AB199"/>
    </row>
    <row r="200" spans="15:28" x14ac:dyDescent="0.2">
      <c r="O200"/>
      <c r="P200"/>
      <c r="Q200"/>
      <c r="R200"/>
      <c r="S200"/>
      <c r="T200"/>
      <c r="U200"/>
      <c r="V200"/>
      <c r="W200"/>
      <c r="X200"/>
      <c r="Y200"/>
      <c r="Z200"/>
      <c r="AA200"/>
      <c r="AB200"/>
    </row>
    <row r="201" spans="15:28" x14ac:dyDescent="0.2">
      <c r="O201"/>
      <c r="P201"/>
      <c r="Q201"/>
      <c r="R201"/>
      <c r="S201"/>
      <c r="T201"/>
      <c r="U201"/>
      <c r="V201"/>
      <c r="W201"/>
      <c r="X201"/>
      <c r="Y201"/>
      <c r="Z201"/>
      <c r="AA201"/>
      <c r="AB201"/>
    </row>
    <row r="202" spans="15:28" x14ac:dyDescent="0.2">
      <c r="O202"/>
      <c r="P202"/>
      <c r="Q202"/>
      <c r="R202"/>
      <c r="S202"/>
      <c r="T202"/>
      <c r="U202"/>
      <c r="V202"/>
      <c r="W202"/>
      <c r="X202"/>
      <c r="Y202"/>
      <c r="Z202"/>
      <c r="AA202"/>
      <c r="AB202"/>
    </row>
    <row r="203" spans="15:28" x14ac:dyDescent="0.2">
      <c r="O203"/>
      <c r="P203"/>
      <c r="Q203"/>
      <c r="R203"/>
      <c r="S203"/>
      <c r="T203"/>
      <c r="U203"/>
      <c r="V203"/>
      <c r="W203"/>
      <c r="X203"/>
      <c r="Y203"/>
      <c r="Z203"/>
      <c r="AA203"/>
      <c r="AB203"/>
    </row>
    <row r="204" spans="15:28" x14ac:dyDescent="0.2">
      <c r="O204"/>
      <c r="P204"/>
      <c r="Q204"/>
      <c r="R204"/>
      <c r="S204"/>
      <c r="T204"/>
      <c r="U204"/>
      <c r="V204"/>
      <c r="W204"/>
      <c r="X204"/>
      <c r="Y204"/>
      <c r="Z204"/>
      <c r="AA204"/>
      <c r="AB204"/>
    </row>
    <row r="205" spans="15:28" x14ac:dyDescent="0.2">
      <c r="O205"/>
      <c r="P205"/>
      <c r="Q205"/>
      <c r="R205"/>
      <c r="S205"/>
      <c r="T205"/>
      <c r="U205"/>
      <c r="V205"/>
      <c r="W205"/>
      <c r="X205"/>
      <c r="Y205"/>
      <c r="Z205"/>
      <c r="AA205"/>
      <c r="AB205"/>
    </row>
    <row r="206" spans="15:28" x14ac:dyDescent="0.2">
      <c r="O206"/>
      <c r="P206"/>
      <c r="Q206"/>
      <c r="R206"/>
      <c r="S206"/>
      <c r="T206"/>
      <c r="U206"/>
      <c r="V206"/>
      <c r="W206"/>
      <c r="X206"/>
      <c r="Y206"/>
      <c r="Z206"/>
      <c r="AA206"/>
      <c r="AB206"/>
    </row>
    <row r="207" spans="15:28" x14ac:dyDescent="0.2">
      <c r="O207"/>
      <c r="P207"/>
      <c r="Q207"/>
      <c r="R207"/>
      <c r="S207"/>
      <c r="T207"/>
      <c r="U207"/>
      <c r="V207"/>
      <c r="W207"/>
      <c r="X207"/>
      <c r="Y207"/>
      <c r="Z207"/>
      <c r="AA207"/>
      <c r="AB207"/>
    </row>
    <row r="208" spans="15:28" x14ac:dyDescent="0.2">
      <c r="O208"/>
      <c r="P208"/>
      <c r="Q208"/>
      <c r="R208"/>
      <c r="S208"/>
      <c r="T208"/>
      <c r="U208"/>
      <c r="V208"/>
      <c r="W208"/>
      <c r="X208"/>
      <c r="Y208"/>
      <c r="Z208"/>
      <c r="AA208"/>
      <c r="AB208"/>
    </row>
    <row r="209" spans="15:28" x14ac:dyDescent="0.2">
      <c r="O209"/>
      <c r="P209"/>
      <c r="Q209"/>
      <c r="R209"/>
      <c r="S209"/>
      <c r="T209"/>
      <c r="U209"/>
      <c r="V209"/>
      <c r="W209"/>
      <c r="X209"/>
      <c r="Y209"/>
      <c r="Z209"/>
      <c r="AA209"/>
      <c r="AB209"/>
    </row>
    <row r="210" spans="15:28" x14ac:dyDescent="0.2">
      <c r="O210"/>
      <c r="P210"/>
      <c r="Q210"/>
      <c r="R210"/>
      <c r="S210"/>
      <c r="T210"/>
      <c r="U210"/>
      <c r="V210"/>
      <c r="W210"/>
      <c r="X210"/>
      <c r="Y210"/>
      <c r="Z210"/>
      <c r="AA210"/>
      <c r="AB210"/>
    </row>
    <row r="211" spans="15:28" x14ac:dyDescent="0.2">
      <c r="O211"/>
      <c r="P211"/>
      <c r="Q211"/>
      <c r="R211"/>
      <c r="S211"/>
      <c r="T211"/>
      <c r="U211"/>
      <c r="V211"/>
      <c r="W211"/>
      <c r="X211"/>
      <c r="Y211"/>
      <c r="Z211"/>
      <c r="AA211"/>
      <c r="AB211"/>
    </row>
    <row r="212" spans="15:28" x14ac:dyDescent="0.2">
      <c r="O212"/>
      <c r="P212"/>
      <c r="Q212"/>
      <c r="R212"/>
      <c r="S212"/>
      <c r="T212"/>
      <c r="U212"/>
      <c r="V212"/>
      <c r="W212"/>
      <c r="X212"/>
      <c r="Y212"/>
      <c r="Z212"/>
      <c r="AA212"/>
      <c r="AB212"/>
    </row>
    <row r="213" spans="15:28" x14ac:dyDescent="0.2">
      <c r="O213"/>
      <c r="P213"/>
      <c r="Q213"/>
      <c r="R213"/>
      <c r="S213"/>
      <c r="T213"/>
      <c r="U213"/>
      <c r="V213"/>
      <c r="W213"/>
      <c r="X213"/>
      <c r="Y213"/>
      <c r="Z213"/>
      <c r="AA213"/>
      <c r="AB213"/>
    </row>
    <row r="214" spans="15:28" x14ac:dyDescent="0.2">
      <c r="O214"/>
      <c r="P214"/>
      <c r="Q214"/>
      <c r="R214"/>
      <c r="S214"/>
      <c r="T214"/>
      <c r="U214"/>
      <c r="V214"/>
      <c r="W214"/>
      <c r="X214"/>
      <c r="Y214"/>
      <c r="Z214"/>
      <c r="AA214"/>
      <c r="AB214"/>
    </row>
    <row r="215" spans="15:28" x14ac:dyDescent="0.2">
      <c r="O215"/>
      <c r="P215"/>
      <c r="Q215"/>
      <c r="R215"/>
      <c r="S215"/>
      <c r="T215"/>
      <c r="U215"/>
      <c r="V215"/>
      <c r="W215"/>
      <c r="X215"/>
      <c r="Y215"/>
      <c r="Z215"/>
      <c r="AA215"/>
      <c r="AB215"/>
    </row>
    <row r="216" spans="15:28" x14ac:dyDescent="0.2">
      <c r="O216"/>
      <c r="P216"/>
      <c r="Q216"/>
      <c r="R216"/>
      <c r="S216"/>
      <c r="T216"/>
      <c r="U216"/>
      <c r="V216"/>
      <c r="W216"/>
      <c r="X216"/>
      <c r="Y216"/>
      <c r="Z216"/>
      <c r="AA216"/>
      <c r="AB216"/>
    </row>
    <row r="217" spans="15:28" x14ac:dyDescent="0.2">
      <c r="O217"/>
      <c r="P217"/>
      <c r="Q217"/>
      <c r="R217"/>
      <c r="S217"/>
      <c r="T217"/>
      <c r="U217"/>
      <c r="V217"/>
      <c r="W217"/>
      <c r="X217"/>
      <c r="Y217"/>
      <c r="Z217"/>
      <c r="AA217"/>
      <c r="AB217"/>
    </row>
    <row r="218" spans="15:28" x14ac:dyDescent="0.2">
      <c r="O218"/>
      <c r="P218"/>
      <c r="Q218"/>
      <c r="R218"/>
      <c r="S218"/>
      <c r="T218"/>
      <c r="U218"/>
      <c r="V218"/>
      <c r="W218"/>
      <c r="X218"/>
      <c r="Y218"/>
      <c r="Z218"/>
      <c r="AA218"/>
      <c r="AB218"/>
    </row>
    <row r="219" spans="15:28" x14ac:dyDescent="0.2">
      <c r="O219"/>
      <c r="P219"/>
      <c r="Q219"/>
      <c r="R219"/>
      <c r="S219"/>
      <c r="T219"/>
      <c r="U219"/>
      <c r="V219"/>
      <c r="W219"/>
      <c r="X219"/>
      <c r="Y219"/>
      <c r="Z219"/>
      <c r="AA219"/>
      <c r="AB219"/>
    </row>
    <row r="220" spans="15:28" x14ac:dyDescent="0.2">
      <c r="O220"/>
      <c r="P220"/>
      <c r="Q220"/>
      <c r="R220"/>
      <c r="S220"/>
      <c r="T220"/>
      <c r="U220"/>
      <c r="V220"/>
      <c r="W220"/>
      <c r="X220"/>
      <c r="Y220"/>
      <c r="Z220"/>
      <c r="AA220"/>
      <c r="AB220"/>
    </row>
    <row r="221" spans="15:28" x14ac:dyDescent="0.2">
      <c r="O221"/>
      <c r="P221"/>
      <c r="Q221"/>
      <c r="R221"/>
      <c r="S221"/>
      <c r="T221"/>
      <c r="U221"/>
      <c r="V221"/>
      <c r="W221"/>
      <c r="X221"/>
      <c r="Y221"/>
      <c r="Z221"/>
      <c r="AA221"/>
      <c r="AB221"/>
    </row>
    <row r="222" spans="15:28" x14ac:dyDescent="0.2">
      <c r="O222"/>
      <c r="P222"/>
      <c r="Q222"/>
      <c r="R222"/>
      <c r="S222"/>
      <c r="T222"/>
      <c r="U222"/>
      <c r="V222"/>
      <c r="W222"/>
      <c r="X222"/>
      <c r="Y222"/>
      <c r="Z222"/>
      <c r="AA222"/>
      <c r="AB222"/>
    </row>
    <row r="223" spans="15:28" x14ac:dyDescent="0.2">
      <c r="O223"/>
      <c r="P223"/>
      <c r="Q223"/>
      <c r="R223"/>
      <c r="S223"/>
      <c r="T223"/>
      <c r="U223"/>
      <c r="V223"/>
      <c r="W223"/>
      <c r="X223"/>
      <c r="Y223"/>
      <c r="Z223"/>
      <c r="AA223"/>
      <c r="AB223"/>
    </row>
    <row r="224" spans="15:28" x14ac:dyDescent="0.2">
      <c r="O224"/>
      <c r="P224"/>
      <c r="Q224"/>
      <c r="R224"/>
      <c r="S224"/>
      <c r="T224"/>
      <c r="U224"/>
      <c r="V224"/>
      <c r="W224"/>
      <c r="X224"/>
      <c r="Y224"/>
      <c r="Z224"/>
      <c r="AA224"/>
      <c r="AB224"/>
    </row>
    <row r="225" spans="15:28" x14ac:dyDescent="0.2">
      <c r="O225"/>
      <c r="P225"/>
      <c r="Q225"/>
      <c r="R225"/>
      <c r="S225"/>
      <c r="T225"/>
      <c r="U225"/>
      <c r="V225"/>
      <c r="W225"/>
      <c r="X225"/>
      <c r="Y225"/>
      <c r="Z225"/>
      <c r="AA225"/>
      <c r="AB225"/>
    </row>
    <row r="226" spans="15:28" x14ac:dyDescent="0.2">
      <c r="O226"/>
      <c r="P226"/>
      <c r="Q226"/>
      <c r="R226"/>
      <c r="S226"/>
      <c r="T226"/>
      <c r="U226"/>
      <c r="V226"/>
      <c r="W226"/>
      <c r="X226"/>
      <c r="Y226"/>
      <c r="Z226"/>
      <c r="AA226"/>
      <c r="AB226"/>
    </row>
    <row r="227" spans="15:28" x14ac:dyDescent="0.2">
      <c r="O227"/>
      <c r="P227"/>
      <c r="Q227"/>
      <c r="R227"/>
      <c r="S227"/>
      <c r="T227"/>
      <c r="U227"/>
      <c r="V227"/>
      <c r="W227"/>
      <c r="X227"/>
      <c r="Y227"/>
      <c r="Z227"/>
      <c r="AA227"/>
      <c r="AB227"/>
    </row>
    <row r="228" spans="15:28" x14ac:dyDescent="0.2">
      <c r="O228"/>
      <c r="P228"/>
      <c r="Q228"/>
      <c r="R228"/>
      <c r="S228"/>
      <c r="T228"/>
      <c r="U228"/>
      <c r="V228"/>
      <c r="W228"/>
      <c r="X228"/>
      <c r="Y228"/>
      <c r="Z228"/>
      <c r="AA228"/>
      <c r="AB228"/>
    </row>
    <row r="229" spans="15:28" x14ac:dyDescent="0.2">
      <c r="O229"/>
      <c r="P229"/>
      <c r="Q229"/>
      <c r="R229"/>
      <c r="S229"/>
      <c r="T229"/>
      <c r="U229"/>
      <c r="V229"/>
      <c r="W229"/>
      <c r="X229"/>
      <c r="Y229"/>
      <c r="Z229"/>
      <c r="AA229"/>
      <c r="AB229"/>
    </row>
    <row r="230" spans="15:28" x14ac:dyDescent="0.2">
      <c r="O230"/>
      <c r="P230"/>
      <c r="Q230"/>
      <c r="R230"/>
      <c r="S230"/>
      <c r="T230"/>
      <c r="U230"/>
      <c r="V230"/>
      <c r="W230"/>
      <c r="X230"/>
      <c r="Y230"/>
      <c r="Z230"/>
      <c r="AA230"/>
      <c r="AB230"/>
    </row>
    <row r="231" spans="15:28" x14ac:dyDescent="0.2">
      <c r="O231"/>
      <c r="P231"/>
      <c r="Q231"/>
      <c r="R231"/>
      <c r="S231"/>
      <c r="T231"/>
      <c r="U231"/>
      <c r="V231"/>
      <c r="W231"/>
      <c r="X231"/>
      <c r="Y231"/>
      <c r="Z231"/>
      <c r="AA231"/>
      <c r="AB231"/>
    </row>
    <row r="232" spans="15:28" x14ac:dyDescent="0.2">
      <c r="O232"/>
      <c r="P232"/>
      <c r="Q232"/>
      <c r="R232"/>
      <c r="S232"/>
      <c r="T232"/>
      <c r="U232"/>
      <c r="V232"/>
      <c r="W232"/>
      <c r="X232"/>
      <c r="Y232"/>
      <c r="Z232"/>
      <c r="AA232"/>
      <c r="AB232"/>
    </row>
    <row r="233" spans="15:28" x14ac:dyDescent="0.2">
      <c r="O233"/>
      <c r="P233"/>
      <c r="Q233"/>
      <c r="R233"/>
      <c r="S233"/>
      <c r="T233"/>
      <c r="U233"/>
      <c r="V233"/>
      <c r="W233"/>
      <c r="X233"/>
      <c r="Y233"/>
      <c r="Z233"/>
      <c r="AA233"/>
      <c r="AB233"/>
    </row>
    <row r="234" spans="15:28" x14ac:dyDescent="0.2">
      <c r="O234"/>
      <c r="P234"/>
      <c r="Q234"/>
      <c r="R234"/>
      <c r="S234"/>
      <c r="T234"/>
      <c r="U234"/>
      <c r="V234"/>
      <c r="W234"/>
      <c r="X234"/>
      <c r="Y234"/>
      <c r="Z234"/>
      <c r="AA234"/>
      <c r="AB234"/>
    </row>
    <row r="235" spans="15:28" x14ac:dyDescent="0.2">
      <c r="O235"/>
      <c r="P235"/>
      <c r="Q235"/>
      <c r="R235"/>
      <c r="S235"/>
      <c r="T235"/>
      <c r="U235"/>
      <c r="V235"/>
      <c r="W235"/>
      <c r="X235"/>
      <c r="Y235"/>
      <c r="Z235"/>
      <c r="AA235"/>
      <c r="AB235"/>
    </row>
    <row r="236" spans="15:28" x14ac:dyDescent="0.2">
      <c r="O236"/>
      <c r="P236"/>
      <c r="Q236"/>
      <c r="R236"/>
      <c r="S236"/>
      <c r="T236"/>
      <c r="U236"/>
      <c r="V236"/>
      <c r="W236"/>
      <c r="X236"/>
      <c r="Y236"/>
      <c r="Z236"/>
      <c r="AA236"/>
      <c r="AB236"/>
    </row>
    <row r="237" spans="15:28" x14ac:dyDescent="0.2">
      <c r="O237"/>
      <c r="P237"/>
      <c r="Q237"/>
      <c r="R237"/>
      <c r="S237"/>
      <c r="T237"/>
      <c r="U237"/>
      <c r="V237"/>
      <c r="W237"/>
      <c r="X237"/>
      <c r="Y237"/>
      <c r="Z237"/>
      <c r="AA237"/>
      <c r="AB237"/>
    </row>
    <row r="238" spans="15:28" x14ac:dyDescent="0.2">
      <c r="O238"/>
      <c r="P238"/>
      <c r="Q238"/>
      <c r="R238"/>
      <c r="S238"/>
      <c r="T238"/>
      <c r="U238"/>
      <c r="V238"/>
      <c r="W238"/>
      <c r="X238"/>
      <c r="Y238"/>
      <c r="Z238"/>
      <c r="AA238"/>
      <c r="AB238"/>
    </row>
    <row r="239" spans="15:28" x14ac:dyDescent="0.2">
      <c r="O239"/>
      <c r="P239"/>
      <c r="Q239"/>
      <c r="R239"/>
      <c r="S239"/>
      <c r="T239"/>
      <c r="U239"/>
      <c r="V239"/>
      <c r="W239"/>
      <c r="X239"/>
      <c r="Y239"/>
      <c r="Z239"/>
      <c r="AA239"/>
      <c r="AB239"/>
    </row>
    <row r="240" spans="15:28" x14ac:dyDescent="0.2">
      <c r="O240"/>
      <c r="P240"/>
      <c r="Q240"/>
      <c r="R240"/>
      <c r="S240"/>
      <c r="T240"/>
      <c r="U240"/>
      <c r="V240"/>
      <c r="W240"/>
      <c r="X240"/>
      <c r="Y240"/>
      <c r="Z240"/>
      <c r="AA240"/>
      <c r="AB240"/>
    </row>
    <row r="241" spans="15:28" x14ac:dyDescent="0.2">
      <c r="O241"/>
      <c r="P241"/>
      <c r="Q241"/>
      <c r="R241"/>
      <c r="S241"/>
      <c r="T241"/>
      <c r="U241"/>
      <c r="V241"/>
      <c r="W241"/>
      <c r="X241"/>
      <c r="Y241"/>
      <c r="Z241"/>
      <c r="AA241"/>
      <c r="AB241"/>
    </row>
    <row r="242" spans="15:28" x14ac:dyDescent="0.2">
      <c r="O242"/>
      <c r="P242"/>
      <c r="Q242"/>
      <c r="R242"/>
      <c r="S242"/>
      <c r="T242"/>
      <c r="U242"/>
      <c r="V242"/>
      <c r="W242"/>
      <c r="X242"/>
      <c r="Y242"/>
      <c r="Z242"/>
      <c r="AA242"/>
      <c r="AB242"/>
    </row>
    <row r="243" spans="15:28" x14ac:dyDescent="0.2">
      <c r="O243"/>
      <c r="P243"/>
      <c r="Q243"/>
      <c r="R243"/>
      <c r="S243"/>
      <c r="T243"/>
      <c r="U243"/>
      <c r="V243"/>
      <c r="W243"/>
      <c r="X243"/>
      <c r="Y243"/>
      <c r="Z243"/>
      <c r="AA243"/>
      <c r="AB243"/>
    </row>
    <row r="244" spans="15:28" x14ac:dyDescent="0.2">
      <c r="O244"/>
      <c r="P244"/>
      <c r="Q244"/>
      <c r="R244"/>
      <c r="S244"/>
      <c r="T244"/>
      <c r="U244"/>
      <c r="V244"/>
      <c r="W244"/>
      <c r="X244"/>
      <c r="Y244"/>
      <c r="Z244"/>
      <c r="AA244"/>
      <c r="AB244"/>
    </row>
    <row r="245" spans="15:28" x14ac:dyDescent="0.2">
      <c r="O245"/>
      <c r="P245"/>
      <c r="Q245"/>
      <c r="R245"/>
      <c r="S245"/>
      <c r="T245"/>
      <c r="U245"/>
      <c r="V245"/>
      <c r="W245"/>
      <c r="X245"/>
      <c r="Y245"/>
      <c r="Z245"/>
      <c r="AA245"/>
      <c r="AB245"/>
    </row>
    <row r="246" spans="15:28" x14ac:dyDescent="0.2">
      <c r="O246"/>
      <c r="P246"/>
      <c r="Q246"/>
      <c r="R246"/>
      <c r="S246"/>
      <c r="T246"/>
      <c r="U246"/>
      <c r="V246"/>
      <c r="W246"/>
      <c r="X246"/>
      <c r="Y246"/>
      <c r="Z246"/>
      <c r="AA246"/>
      <c r="AB246"/>
    </row>
    <row r="247" spans="15:28" x14ac:dyDescent="0.2">
      <c r="O247"/>
      <c r="P247"/>
      <c r="Q247"/>
      <c r="R247"/>
      <c r="S247"/>
      <c r="T247"/>
      <c r="U247"/>
      <c r="V247"/>
      <c r="W247"/>
      <c r="X247"/>
      <c r="Y247"/>
      <c r="Z247"/>
      <c r="AA247"/>
      <c r="AB247"/>
    </row>
    <row r="248" spans="15:28" x14ac:dyDescent="0.2">
      <c r="O248"/>
      <c r="P248"/>
      <c r="Q248"/>
      <c r="R248"/>
      <c r="S248"/>
      <c r="T248"/>
      <c r="U248"/>
      <c r="V248"/>
      <c r="W248"/>
      <c r="X248"/>
      <c r="Y248"/>
      <c r="Z248"/>
      <c r="AA248"/>
      <c r="AB248"/>
    </row>
    <row r="249" spans="15:28" x14ac:dyDescent="0.2">
      <c r="O249"/>
      <c r="P249"/>
      <c r="Q249"/>
      <c r="R249"/>
      <c r="S249"/>
      <c r="T249"/>
      <c r="U249"/>
      <c r="V249"/>
      <c r="W249"/>
      <c r="X249"/>
      <c r="Y249"/>
      <c r="Z249"/>
      <c r="AA249"/>
      <c r="AB249"/>
    </row>
    <row r="250" spans="15:28" x14ac:dyDescent="0.2">
      <c r="O250"/>
      <c r="P250"/>
      <c r="Q250"/>
      <c r="R250"/>
      <c r="S250"/>
      <c r="T250"/>
      <c r="U250"/>
      <c r="V250"/>
      <c r="W250"/>
      <c r="X250"/>
      <c r="Y250"/>
      <c r="Z250"/>
      <c r="AA250"/>
      <c r="AB250"/>
    </row>
    <row r="251" spans="15:28" x14ac:dyDescent="0.2">
      <c r="O251"/>
      <c r="P251"/>
      <c r="Q251"/>
      <c r="R251"/>
      <c r="S251"/>
      <c r="T251"/>
      <c r="U251"/>
      <c r="V251"/>
      <c r="W251"/>
      <c r="X251"/>
      <c r="Y251"/>
      <c r="Z251"/>
      <c r="AA251"/>
      <c r="AB251"/>
    </row>
    <row r="252" spans="15:28" x14ac:dyDescent="0.2">
      <c r="O252"/>
      <c r="P252"/>
      <c r="Q252"/>
      <c r="R252"/>
      <c r="S252"/>
      <c r="T252"/>
      <c r="U252"/>
      <c r="V252"/>
      <c r="W252"/>
      <c r="X252"/>
      <c r="Y252"/>
      <c r="Z252"/>
      <c r="AA252"/>
      <c r="AB252"/>
    </row>
    <row r="253" spans="15:28" x14ac:dyDescent="0.2">
      <c r="O253"/>
      <c r="P253"/>
      <c r="Q253"/>
      <c r="R253"/>
      <c r="S253"/>
      <c r="T253"/>
      <c r="U253"/>
      <c r="V253"/>
      <c r="W253"/>
      <c r="X253"/>
      <c r="Y253"/>
      <c r="Z253"/>
      <c r="AA253"/>
      <c r="AB253"/>
    </row>
    <row r="254" spans="15:28" x14ac:dyDescent="0.2">
      <c r="O254"/>
      <c r="P254"/>
      <c r="Q254"/>
      <c r="R254"/>
      <c r="S254"/>
      <c r="T254"/>
      <c r="U254"/>
      <c r="V254"/>
      <c r="W254"/>
      <c r="X254"/>
      <c r="Y254"/>
      <c r="Z254"/>
      <c r="AA254"/>
      <c r="AB254"/>
    </row>
    <row r="255" spans="15:28" x14ac:dyDescent="0.2">
      <c r="O255"/>
      <c r="P255"/>
      <c r="Q255"/>
      <c r="R255"/>
      <c r="S255"/>
      <c r="T255"/>
      <c r="U255"/>
      <c r="V255"/>
      <c r="W255"/>
      <c r="X255"/>
      <c r="Y255"/>
      <c r="Z255"/>
      <c r="AA255"/>
      <c r="AB255"/>
    </row>
    <row r="256" spans="15:28" x14ac:dyDescent="0.2">
      <c r="O256"/>
      <c r="P256"/>
      <c r="Q256"/>
      <c r="R256"/>
      <c r="S256"/>
      <c r="T256"/>
      <c r="U256"/>
      <c r="V256"/>
      <c r="W256"/>
      <c r="X256"/>
      <c r="Y256"/>
      <c r="Z256"/>
      <c r="AA256"/>
      <c r="AB256"/>
    </row>
    <row r="257" spans="15:28" x14ac:dyDescent="0.2">
      <c r="O257"/>
      <c r="P257"/>
      <c r="Q257"/>
      <c r="R257"/>
      <c r="S257"/>
      <c r="T257"/>
      <c r="U257"/>
      <c r="V257"/>
      <c r="W257"/>
      <c r="X257"/>
      <c r="Y257"/>
      <c r="Z257"/>
      <c r="AA257"/>
      <c r="AB257"/>
    </row>
    <row r="258" spans="15:28" x14ac:dyDescent="0.2">
      <c r="O258"/>
      <c r="P258"/>
      <c r="Q258"/>
      <c r="R258"/>
      <c r="S258"/>
      <c r="T258"/>
      <c r="U258"/>
      <c r="V258"/>
      <c r="W258"/>
      <c r="X258"/>
      <c r="Y258"/>
      <c r="Z258"/>
      <c r="AA258"/>
      <c r="AB258"/>
    </row>
    <row r="259" spans="15:28" x14ac:dyDescent="0.2">
      <c r="O259"/>
      <c r="P259"/>
      <c r="Q259"/>
      <c r="R259"/>
      <c r="S259"/>
      <c r="T259"/>
      <c r="U259"/>
      <c r="V259"/>
      <c r="W259"/>
      <c r="X259"/>
      <c r="Y259"/>
      <c r="Z259"/>
      <c r="AA259"/>
      <c r="AB259"/>
    </row>
    <row r="260" spans="15:28" x14ac:dyDescent="0.2">
      <c r="O260"/>
      <c r="P260"/>
      <c r="Q260"/>
      <c r="R260"/>
      <c r="S260"/>
      <c r="T260"/>
      <c r="U260"/>
      <c r="V260"/>
      <c r="W260"/>
      <c r="X260"/>
      <c r="Y260"/>
      <c r="Z260"/>
      <c r="AA260"/>
      <c r="AB260"/>
    </row>
    <row r="261" spans="15:28" x14ac:dyDescent="0.2">
      <c r="O261"/>
      <c r="P261"/>
      <c r="Q261"/>
      <c r="R261"/>
      <c r="S261"/>
      <c r="T261"/>
      <c r="U261"/>
      <c r="V261"/>
      <c r="W261"/>
      <c r="X261"/>
      <c r="Y261"/>
      <c r="Z261"/>
      <c r="AA261"/>
      <c r="AB261"/>
    </row>
    <row r="262" spans="15:28" x14ac:dyDescent="0.2">
      <c r="O262"/>
      <c r="P262"/>
      <c r="Q262"/>
      <c r="R262"/>
      <c r="S262"/>
      <c r="T262"/>
      <c r="U262"/>
      <c r="V262"/>
      <c r="W262"/>
      <c r="X262"/>
      <c r="Y262"/>
      <c r="Z262"/>
      <c r="AA262"/>
      <c r="AB262"/>
    </row>
    <row r="263" spans="15:28" x14ac:dyDescent="0.2">
      <c r="O263"/>
      <c r="P263"/>
      <c r="Q263"/>
      <c r="R263"/>
      <c r="S263"/>
      <c r="T263"/>
      <c r="U263"/>
      <c r="V263"/>
      <c r="W263"/>
      <c r="X263"/>
      <c r="Y263"/>
      <c r="Z263"/>
      <c r="AA263"/>
      <c r="AB263"/>
    </row>
    <row r="264" spans="15:28" x14ac:dyDescent="0.2">
      <c r="O264"/>
      <c r="P264"/>
      <c r="Q264"/>
      <c r="R264"/>
      <c r="S264"/>
      <c r="T264"/>
      <c r="U264"/>
      <c r="V264"/>
      <c r="W264"/>
      <c r="X264"/>
      <c r="Y264"/>
      <c r="Z264"/>
      <c r="AA264"/>
      <c r="AB264"/>
    </row>
    <row r="265" spans="15:28" x14ac:dyDescent="0.2">
      <c r="O265"/>
      <c r="P265"/>
      <c r="Q265"/>
      <c r="R265"/>
      <c r="S265"/>
      <c r="T265"/>
      <c r="U265"/>
      <c r="V265"/>
      <c r="W265"/>
      <c r="X265"/>
      <c r="Y265"/>
      <c r="Z265"/>
      <c r="AA265"/>
      <c r="AB265"/>
    </row>
    <row r="266" spans="15:28" x14ac:dyDescent="0.2">
      <c r="O266"/>
      <c r="P266"/>
      <c r="Q266"/>
      <c r="R266"/>
      <c r="S266"/>
      <c r="T266"/>
      <c r="U266"/>
      <c r="V266"/>
      <c r="W266"/>
      <c r="X266"/>
      <c r="Y266"/>
      <c r="Z266"/>
      <c r="AA266"/>
      <c r="AB266"/>
    </row>
    <row r="267" spans="15:28" x14ac:dyDescent="0.2">
      <c r="O267"/>
      <c r="P267"/>
      <c r="Q267"/>
      <c r="R267"/>
      <c r="S267"/>
      <c r="T267"/>
      <c r="U267"/>
      <c r="V267"/>
      <c r="W267"/>
      <c r="X267"/>
      <c r="Y267"/>
      <c r="Z267"/>
      <c r="AA267"/>
      <c r="AB267"/>
    </row>
    <row r="268" spans="15:28" x14ac:dyDescent="0.2">
      <c r="O268"/>
      <c r="P268"/>
      <c r="Q268"/>
      <c r="R268"/>
      <c r="S268"/>
      <c r="T268"/>
      <c r="U268"/>
      <c r="V268"/>
      <c r="W268"/>
      <c r="X268"/>
      <c r="Y268"/>
      <c r="Z268"/>
      <c r="AA268"/>
      <c r="AB268"/>
    </row>
    <row r="269" spans="15:28" x14ac:dyDescent="0.2">
      <c r="O269"/>
      <c r="P269"/>
      <c r="Q269"/>
      <c r="R269"/>
      <c r="S269"/>
      <c r="T269"/>
      <c r="U269"/>
      <c r="V269"/>
      <c r="W269"/>
      <c r="X269"/>
      <c r="Y269"/>
      <c r="Z269"/>
      <c r="AA269"/>
      <c r="AB269"/>
    </row>
    <row r="270" spans="15:28" x14ac:dyDescent="0.2">
      <c r="O270"/>
      <c r="P270"/>
      <c r="Q270"/>
      <c r="R270"/>
      <c r="S270"/>
      <c r="T270"/>
      <c r="U270"/>
      <c r="V270"/>
      <c r="W270"/>
      <c r="X270"/>
      <c r="Y270"/>
      <c r="Z270"/>
      <c r="AA270"/>
      <c r="AB270"/>
    </row>
    <row r="271" spans="15:28" x14ac:dyDescent="0.2">
      <c r="O271"/>
      <c r="P271"/>
      <c r="Q271"/>
      <c r="R271"/>
      <c r="S271"/>
      <c r="T271"/>
      <c r="U271"/>
      <c r="V271"/>
      <c r="W271"/>
      <c r="X271"/>
      <c r="Y271"/>
      <c r="Z271"/>
      <c r="AA271"/>
      <c r="AB271"/>
    </row>
    <row r="272" spans="15:28" x14ac:dyDescent="0.2">
      <c r="O272"/>
      <c r="P272"/>
      <c r="Q272"/>
      <c r="R272"/>
      <c r="S272"/>
      <c r="T272"/>
      <c r="U272"/>
      <c r="V272"/>
      <c r="W272"/>
      <c r="X272"/>
      <c r="Y272"/>
      <c r="Z272"/>
      <c r="AA272"/>
      <c r="AB272"/>
    </row>
    <row r="273" spans="15:28" x14ac:dyDescent="0.2">
      <c r="O273"/>
      <c r="P273"/>
      <c r="Q273"/>
      <c r="R273"/>
      <c r="S273"/>
      <c r="T273"/>
      <c r="U273"/>
      <c r="V273"/>
      <c r="W273"/>
      <c r="X273"/>
      <c r="Y273"/>
      <c r="Z273"/>
      <c r="AA273"/>
      <c r="AB273"/>
    </row>
    <row r="274" spans="15:28" x14ac:dyDescent="0.2">
      <c r="O274"/>
      <c r="P274"/>
      <c r="Q274"/>
      <c r="R274"/>
      <c r="S274"/>
      <c r="T274"/>
      <c r="U274"/>
      <c r="V274"/>
      <c r="W274"/>
      <c r="X274"/>
      <c r="Y274"/>
      <c r="Z274"/>
      <c r="AA274"/>
      <c r="AB274"/>
    </row>
    <row r="275" spans="15:28" x14ac:dyDescent="0.2">
      <c r="O275"/>
      <c r="P275"/>
      <c r="Q275"/>
      <c r="R275"/>
      <c r="S275"/>
      <c r="T275"/>
      <c r="U275"/>
      <c r="V275"/>
      <c r="W275"/>
      <c r="X275"/>
      <c r="Y275"/>
      <c r="Z275"/>
      <c r="AA275"/>
      <c r="AB275"/>
    </row>
    <row r="276" spans="15:28" x14ac:dyDescent="0.2">
      <c r="O276"/>
      <c r="P276"/>
      <c r="Q276"/>
      <c r="R276"/>
      <c r="S276"/>
      <c r="T276"/>
      <c r="U276"/>
      <c r="V276"/>
      <c r="W276"/>
      <c r="X276"/>
      <c r="Y276"/>
      <c r="Z276"/>
      <c r="AA276"/>
      <c r="AB276"/>
    </row>
    <row r="277" spans="15:28" x14ac:dyDescent="0.2">
      <c r="O277"/>
      <c r="P277"/>
      <c r="Q277"/>
      <c r="R277"/>
      <c r="S277"/>
      <c r="T277"/>
      <c r="U277"/>
      <c r="V277"/>
      <c r="W277"/>
      <c r="X277"/>
      <c r="Y277"/>
      <c r="Z277"/>
      <c r="AA277"/>
      <c r="AB277"/>
    </row>
    <row r="278" spans="15:28" x14ac:dyDescent="0.2">
      <c r="O278"/>
      <c r="P278"/>
      <c r="Q278"/>
      <c r="R278"/>
      <c r="S278"/>
      <c r="T278"/>
      <c r="U278"/>
      <c r="V278"/>
      <c r="W278"/>
      <c r="X278"/>
      <c r="Y278"/>
      <c r="Z278"/>
      <c r="AA278"/>
      <c r="AB278"/>
    </row>
    <row r="279" spans="15:28" x14ac:dyDescent="0.2">
      <c r="O279"/>
      <c r="P279"/>
      <c r="Q279"/>
      <c r="R279"/>
      <c r="S279"/>
      <c r="T279"/>
      <c r="U279"/>
      <c r="V279"/>
      <c r="W279"/>
      <c r="X279"/>
      <c r="Y279"/>
      <c r="Z279"/>
      <c r="AA279"/>
      <c r="AB279"/>
    </row>
    <row r="280" spans="15:28" x14ac:dyDescent="0.2">
      <c r="O280"/>
      <c r="P280"/>
      <c r="Q280"/>
      <c r="R280"/>
      <c r="S280"/>
      <c r="T280"/>
      <c r="U280"/>
      <c r="V280"/>
      <c r="W280"/>
      <c r="X280"/>
      <c r="Y280"/>
      <c r="Z280"/>
      <c r="AA280"/>
      <c r="AB280"/>
    </row>
    <row r="281" spans="15:28" x14ac:dyDescent="0.2">
      <c r="O281"/>
      <c r="P281"/>
      <c r="Q281"/>
      <c r="R281"/>
      <c r="S281"/>
      <c r="T281"/>
      <c r="U281"/>
      <c r="V281"/>
      <c r="W281"/>
      <c r="X281"/>
      <c r="Y281"/>
      <c r="Z281"/>
      <c r="AA281"/>
      <c r="AB281"/>
    </row>
    <row r="282" spans="15:28" x14ac:dyDescent="0.2">
      <c r="O282"/>
      <c r="P282"/>
      <c r="Q282"/>
      <c r="R282"/>
      <c r="S282"/>
      <c r="T282"/>
      <c r="U282"/>
      <c r="V282"/>
      <c r="W282"/>
      <c r="X282"/>
      <c r="Y282"/>
      <c r="Z282"/>
      <c r="AA282"/>
      <c r="AB282"/>
    </row>
    <row r="283" spans="15:28" x14ac:dyDescent="0.2">
      <c r="O283"/>
      <c r="P283"/>
      <c r="Q283"/>
      <c r="R283"/>
      <c r="S283"/>
      <c r="T283"/>
      <c r="U283"/>
      <c r="V283"/>
      <c r="W283"/>
      <c r="X283"/>
      <c r="Y283"/>
      <c r="Z283"/>
      <c r="AA283"/>
      <c r="AB283"/>
    </row>
    <row r="284" spans="15:28" x14ac:dyDescent="0.2">
      <c r="O284"/>
      <c r="P284"/>
      <c r="Q284"/>
      <c r="R284"/>
      <c r="S284"/>
      <c r="T284"/>
      <c r="U284"/>
      <c r="V284"/>
      <c r="W284"/>
      <c r="X284"/>
      <c r="Y284"/>
      <c r="Z284"/>
      <c r="AA284"/>
      <c r="AB284"/>
    </row>
    <row r="285" spans="15:28" x14ac:dyDescent="0.2">
      <c r="O285"/>
      <c r="P285"/>
      <c r="Q285"/>
      <c r="R285"/>
      <c r="S285"/>
      <c r="T285"/>
      <c r="U285"/>
      <c r="V285"/>
      <c r="W285"/>
      <c r="X285"/>
      <c r="Y285"/>
      <c r="Z285"/>
      <c r="AA285"/>
      <c r="AB285"/>
    </row>
    <row r="286" spans="15:28" x14ac:dyDescent="0.2">
      <c r="O286"/>
      <c r="P286"/>
      <c r="Q286"/>
      <c r="R286"/>
      <c r="S286"/>
      <c r="T286"/>
      <c r="U286"/>
      <c r="V286"/>
      <c r="W286"/>
      <c r="X286"/>
      <c r="Y286"/>
      <c r="Z286"/>
      <c r="AA286"/>
      <c r="AB286"/>
    </row>
    <row r="287" spans="15:28" x14ac:dyDescent="0.2">
      <c r="O287"/>
      <c r="P287"/>
      <c r="Q287"/>
      <c r="R287"/>
      <c r="S287"/>
      <c r="T287"/>
      <c r="U287"/>
      <c r="V287"/>
      <c r="W287"/>
      <c r="X287"/>
      <c r="Y287"/>
      <c r="Z287"/>
      <c r="AA287"/>
      <c r="AB287"/>
    </row>
    <row r="288" spans="15:28" x14ac:dyDescent="0.2">
      <c r="O288"/>
      <c r="P288"/>
      <c r="Q288"/>
      <c r="R288"/>
      <c r="S288"/>
      <c r="T288"/>
      <c r="U288"/>
      <c r="V288"/>
      <c r="W288"/>
      <c r="X288"/>
      <c r="Y288"/>
      <c r="Z288"/>
      <c r="AA288"/>
      <c r="AB288"/>
    </row>
    <row r="289" spans="15:28" x14ac:dyDescent="0.2">
      <c r="O289"/>
      <c r="P289"/>
      <c r="Q289"/>
      <c r="R289"/>
      <c r="S289"/>
      <c r="T289"/>
      <c r="U289"/>
      <c r="V289"/>
      <c r="W289"/>
      <c r="X289"/>
      <c r="Y289"/>
      <c r="Z289"/>
      <c r="AA289"/>
      <c r="AB289"/>
    </row>
    <row r="290" spans="15:28" x14ac:dyDescent="0.2">
      <c r="O290"/>
      <c r="P290"/>
      <c r="Q290"/>
      <c r="R290"/>
      <c r="S290"/>
      <c r="T290"/>
      <c r="U290"/>
      <c r="V290"/>
      <c r="W290"/>
      <c r="X290"/>
      <c r="Y290"/>
      <c r="Z290"/>
      <c r="AA290"/>
      <c r="AB290"/>
    </row>
    <row r="291" spans="15:28" x14ac:dyDescent="0.2">
      <c r="O291"/>
      <c r="P291"/>
      <c r="Q291"/>
      <c r="R291"/>
      <c r="S291"/>
      <c r="T291"/>
      <c r="U291"/>
      <c r="V291"/>
      <c r="W291"/>
      <c r="X291"/>
      <c r="Y291"/>
      <c r="Z291"/>
      <c r="AA291"/>
      <c r="AB291"/>
    </row>
    <row r="292" spans="15:28" x14ac:dyDescent="0.2">
      <c r="O292"/>
      <c r="P292"/>
      <c r="Q292"/>
      <c r="R292"/>
      <c r="S292"/>
      <c r="T292"/>
      <c r="U292"/>
      <c r="V292"/>
      <c r="W292"/>
      <c r="X292"/>
      <c r="Y292"/>
      <c r="Z292"/>
      <c r="AA292"/>
      <c r="AB292"/>
    </row>
    <row r="293" spans="15:28" x14ac:dyDescent="0.2">
      <c r="O293"/>
      <c r="P293"/>
      <c r="Q293"/>
      <c r="R293"/>
      <c r="S293"/>
      <c r="T293"/>
      <c r="U293"/>
      <c r="V293"/>
      <c r="W293"/>
      <c r="X293"/>
      <c r="Y293"/>
      <c r="Z293"/>
      <c r="AA293"/>
      <c r="AB293"/>
    </row>
    <row r="294" spans="15:28" x14ac:dyDescent="0.2">
      <c r="O294"/>
      <c r="P294"/>
      <c r="Q294"/>
      <c r="R294"/>
      <c r="S294"/>
      <c r="T294"/>
      <c r="U294"/>
      <c r="V294"/>
      <c r="W294"/>
      <c r="X294"/>
      <c r="Y294"/>
      <c r="Z294"/>
      <c r="AA294"/>
      <c r="AB294"/>
    </row>
    <row r="295" spans="15:28" x14ac:dyDescent="0.2">
      <c r="O295"/>
      <c r="P295"/>
      <c r="Q295"/>
      <c r="R295"/>
      <c r="S295"/>
      <c r="T295"/>
      <c r="U295"/>
      <c r="V295"/>
      <c r="W295"/>
      <c r="X295"/>
      <c r="Y295"/>
      <c r="Z295"/>
      <c r="AA295"/>
      <c r="AB295"/>
    </row>
    <row r="296" spans="15:28" x14ac:dyDescent="0.2">
      <c r="O296"/>
      <c r="P296"/>
      <c r="Q296"/>
      <c r="R296"/>
      <c r="S296"/>
      <c r="T296"/>
      <c r="U296"/>
      <c r="V296"/>
      <c r="W296"/>
      <c r="X296"/>
      <c r="Y296"/>
      <c r="Z296"/>
      <c r="AA296"/>
      <c r="AB296"/>
    </row>
    <row r="297" spans="15:28" x14ac:dyDescent="0.2">
      <c r="O297"/>
      <c r="P297"/>
      <c r="Q297"/>
      <c r="R297"/>
      <c r="S297"/>
      <c r="T297"/>
      <c r="U297"/>
      <c r="V297"/>
      <c r="W297"/>
      <c r="X297"/>
      <c r="Y297"/>
      <c r="Z297"/>
      <c r="AA297"/>
      <c r="AB297"/>
    </row>
    <row r="298" spans="15:28" x14ac:dyDescent="0.2">
      <c r="O298"/>
      <c r="P298"/>
      <c r="Q298"/>
      <c r="R298"/>
      <c r="S298"/>
      <c r="T298"/>
      <c r="U298"/>
      <c r="V298"/>
      <c r="W298"/>
      <c r="X298"/>
      <c r="Y298"/>
      <c r="Z298"/>
      <c r="AA298"/>
      <c r="AB298"/>
    </row>
    <row r="299" spans="15:28" x14ac:dyDescent="0.2">
      <c r="O299"/>
      <c r="P299"/>
      <c r="Q299"/>
      <c r="R299"/>
      <c r="S299"/>
      <c r="T299"/>
      <c r="U299"/>
      <c r="V299"/>
      <c r="W299"/>
      <c r="X299"/>
      <c r="Y299"/>
      <c r="Z299"/>
      <c r="AA299"/>
      <c r="AB299"/>
    </row>
    <row r="300" spans="15:28" x14ac:dyDescent="0.2">
      <c r="O300"/>
      <c r="P300"/>
      <c r="Q300"/>
      <c r="R300"/>
      <c r="S300"/>
      <c r="T300"/>
      <c r="U300"/>
      <c r="V300"/>
      <c r="W300"/>
      <c r="X300"/>
      <c r="Y300"/>
      <c r="Z300"/>
      <c r="AA300"/>
      <c r="AB300"/>
    </row>
    <row r="301" spans="15:28" x14ac:dyDescent="0.2">
      <c r="O301"/>
      <c r="P301"/>
      <c r="Q301"/>
      <c r="R301"/>
      <c r="S301"/>
      <c r="T301"/>
      <c r="U301"/>
      <c r="V301"/>
      <c r="W301"/>
      <c r="X301"/>
      <c r="Y301"/>
      <c r="Z301"/>
      <c r="AA301"/>
      <c r="AB301"/>
    </row>
    <row r="302" spans="15:28" x14ac:dyDescent="0.2">
      <c r="O302"/>
      <c r="P302"/>
      <c r="Q302"/>
      <c r="R302"/>
      <c r="S302"/>
      <c r="T302"/>
      <c r="U302"/>
      <c r="V302"/>
      <c r="W302"/>
      <c r="X302"/>
      <c r="Y302"/>
      <c r="Z302"/>
      <c r="AA302"/>
      <c r="AB302"/>
    </row>
    <row r="303" spans="15:28" x14ac:dyDescent="0.2">
      <c r="O303"/>
      <c r="P303"/>
      <c r="Q303"/>
      <c r="R303"/>
      <c r="S303"/>
      <c r="T303"/>
      <c r="U303"/>
      <c r="V303"/>
      <c r="W303"/>
      <c r="X303"/>
      <c r="Y303"/>
      <c r="Z303"/>
      <c r="AA303"/>
      <c r="AB303"/>
    </row>
    <row r="304" spans="15:28" x14ac:dyDescent="0.2">
      <c r="O304"/>
      <c r="P304"/>
      <c r="Q304"/>
      <c r="R304"/>
      <c r="S304"/>
      <c r="T304"/>
      <c r="U304"/>
      <c r="V304"/>
      <c r="W304"/>
      <c r="X304"/>
      <c r="Y304"/>
      <c r="Z304"/>
      <c r="AA304"/>
      <c r="AB304"/>
    </row>
    <row r="305" spans="15:28" x14ac:dyDescent="0.2">
      <c r="O305"/>
      <c r="P305"/>
      <c r="Q305"/>
      <c r="R305"/>
      <c r="S305"/>
      <c r="T305"/>
      <c r="U305"/>
      <c r="V305"/>
      <c r="W305"/>
      <c r="X305"/>
      <c r="Y305"/>
      <c r="Z305"/>
      <c r="AA305"/>
      <c r="AB305"/>
    </row>
    <row r="306" spans="15:28" x14ac:dyDescent="0.2">
      <c r="O306"/>
      <c r="P306"/>
      <c r="Q306"/>
      <c r="R306"/>
      <c r="S306"/>
      <c r="T306"/>
      <c r="U306"/>
      <c r="V306"/>
      <c r="W306"/>
      <c r="X306"/>
      <c r="Y306"/>
      <c r="Z306"/>
      <c r="AA306"/>
      <c r="AB306"/>
    </row>
    <row r="307" spans="15:28" x14ac:dyDescent="0.2">
      <c r="O307"/>
      <c r="P307"/>
      <c r="Q307"/>
      <c r="R307"/>
      <c r="S307"/>
      <c r="T307"/>
      <c r="U307"/>
      <c r="V307"/>
      <c r="W307"/>
      <c r="X307"/>
      <c r="Y307"/>
      <c r="Z307"/>
      <c r="AA307"/>
      <c r="AB307"/>
    </row>
    <row r="308" spans="15:28" x14ac:dyDescent="0.2">
      <c r="O308"/>
      <c r="P308"/>
      <c r="Q308"/>
      <c r="R308"/>
      <c r="S308"/>
      <c r="T308"/>
      <c r="U308"/>
      <c r="V308"/>
      <c r="W308"/>
      <c r="X308"/>
      <c r="Y308"/>
      <c r="Z308"/>
      <c r="AA308"/>
      <c r="AB308"/>
    </row>
    <row r="309" spans="15:28" x14ac:dyDescent="0.2">
      <c r="O309"/>
      <c r="P309"/>
      <c r="Q309"/>
      <c r="R309"/>
      <c r="S309"/>
      <c r="T309"/>
      <c r="U309"/>
      <c r="V309"/>
      <c r="W309"/>
      <c r="X309"/>
      <c r="Y309"/>
      <c r="Z309"/>
      <c r="AA309"/>
      <c r="AB309"/>
    </row>
    <row r="310" spans="15:28" x14ac:dyDescent="0.2">
      <c r="O310"/>
      <c r="P310"/>
      <c r="Q310"/>
      <c r="R310"/>
      <c r="S310"/>
      <c r="T310"/>
      <c r="U310"/>
      <c r="V310"/>
      <c r="W310"/>
      <c r="X310"/>
      <c r="Y310"/>
      <c r="Z310"/>
      <c r="AA310"/>
      <c r="AB310"/>
    </row>
    <row r="311" spans="15:28" x14ac:dyDescent="0.2">
      <c r="O311"/>
      <c r="P311"/>
      <c r="Q311"/>
      <c r="R311"/>
      <c r="S311"/>
      <c r="T311"/>
      <c r="U311"/>
      <c r="V311"/>
      <c r="W311"/>
      <c r="X311"/>
      <c r="Y311"/>
      <c r="Z311"/>
      <c r="AA311"/>
      <c r="AB311"/>
    </row>
  </sheetData>
  <mergeCells count="8">
    <mergeCell ref="A1:C1"/>
    <mergeCell ref="B51:M51"/>
    <mergeCell ref="V4:Z4"/>
    <mergeCell ref="V10:Z10"/>
    <mergeCell ref="V16:Z16"/>
    <mergeCell ref="P4:T4"/>
    <mergeCell ref="P10:T10"/>
    <mergeCell ref="P16:T16"/>
  </mergeCells>
  <hyperlinks>
    <hyperlink ref="A1:C1" location="Turinys!A1" display="↖ atgal į turinį" xr:uid="{00000000-0004-0000-1E00-000000000000}"/>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4FA1CC"/>
  </sheetPr>
  <dimension ref="A1:K272"/>
  <sheetViews>
    <sheetView showGridLines="0" showRowColHeaders="0" zoomScaleNormal="100" workbookViewId="0"/>
  </sheetViews>
  <sheetFormatPr defaultRowHeight="14.25" x14ac:dyDescent="0.2"/>
  <cols>
    <col min="1" max="1" width="9" style="72"/>
    <col min="2" max="2" width="11.75" style="59" customWidth="1"/>
    <col min="3" max="3" width="26.625" style="59" customWidth="1"/>
    <col min="4" max="6" width="10.25" style="59" customWidth="1"/>
    <col min="7" max="8" width="9" style="59"/>
    <col min="9" max="9" width="9" style="41"/>
    <col min="10" max="10" width="10.5" style="41" customWidth="1"/>
    <col min="11" max="11" width="9" style="41"/>
    <col min="12" max="16384" width="9" style="59"/>
  </cols>
  <sheetData>
    <row r="1" spans="1:11" x14ac:dyDescent="0.2">
      <c r="A1" s="12" t="s">
        <v>0</v>
      </c>
      <c r="B1" s="77"/>
      <c r="C1" s="77"/>
      <c r="D1" s="26"/>
      <c r="E1" s="26"/>
      <c r="F1" s="26"/>
      <c r="G1" s="26"/>
      <c r="H1" s="26"/>
      <c r="I1" s="37"/>
      <c r="J1" s="37"/>
      <c r="K1" s="37"/>
    </row>
    <row r="2" spans="1:11" ht="15" thickBot="1" x14ac:dyDescent="0.25">
      <c r="B2" s="27"/>
      <c r="C2" s="27"/>
      <c r="D2" s="27"/>
      <c r="E2" s="27"/>
      <c r="F2" s="27"/>
      <c r="G2" s="27"/>
      <c r="H2" s="27"/>
      <c r="I2" s="37"/>
      <c r="J2" s="38"/>
      <c r="K2" s="37"/>
    </row>
    <row r="3" spans="1:11" x14ac:dyDescent="0.2">
      <c r="B3" s="305" t="s">
        <v>341</v>
      </c>
      <c r="C3" s="25"/>
      <c r="D3" s="25"/>
      <c r="E3" s="25"/>
      <c r="F3" s="25"/>
      <c r="G3" s="25"/>
      <c r="H3" s="25"/>
      <c r="I3" s="25"/>
      <c r="J3" s="373"/>
      <c r="K3" s="37"/>
    </row>
    <row r="4" spans="1:11" x14ac:dyDescent="0.2">
      <c r="B4" s="38"/>
      <c r="C4" s="39"/>
      <c r="D4" s="38"/>
      <c r="E4" s="39"/>
      <c r="F4" s="38"/>
      <c r="G4" s="38"/>
      <c r="I4" s="37"/>
      <c r="J4" s="37"/>
      <c r="K4" s="37"/>
    </row>
    <row r="5" spans="1:11" ht="27" customHeight="1" x14ac:dyDescent="0.2">
      <c r="B5" s="243" t="s">
        <v>120</v>
      </c>
      <c r="C5" s="244" t="s">
        <v>121</v>
      </c>
      <c r="D5" s="244">
        <v>2014</v>
      </c>
      <c r="E5" s="244">
        <v>2015</v>
      </c>
      <c r="F5" s="244">
        <v>2016</v>
      </c>
      <c r="G5" s="244">
        <v>2017</v>
      </c>
      <c r="H5" s="245">
        <v>2018</v>
      </c>
      <c r="I5" s="246">
        <v>2019</v>
      </c>
      <c r="J5" s="37"/>
      <c r="K5" s="37"/>
    </row>
    <row r="6" spans="1:11" ht="27.75" customHeight="1" x14ac:dyDescent="0.2">
      <c r="B6" s="247"/>
      <c r="C6" s="248" t="s">
        <v>32</v>
      </c>
      <c r="D6" s="249" t="s">
        <v>122</v>
      </c>
      <c r="E6" s="249">
        <v>85.8</v>
      </c>
      <c r="F6" s="249" t="s">
        <v>123</v>
      </c>
      <c r="G6" s="249" t="s">
        <v>124</v>
      </c>
      <c r="H6" s="249" t="s">
        <v>125</v>
      </c>
      <c r="I6" s="250" t="s">
        <v>343</v>
      </c>
      <c r="J6" s="37"/>
      <c r="K6" s="37"/>
    </row>
    <row r="7" spans="1:11" ht="15" customHeight="1" x14ac:dyDescent="0.2">
      <c r="B7" s="251" t="s">
        <v>68</v>
      </c>
      <c r="C7" s="252" t="s">
        <v>126</v>
      </c>
      <c r="D7" s="253" t="s">
        <v>127</v>
      </c>
      <c r="E7" s="253" t="s">
        <v>128</v>
      </c>
      <c r="F7" s="253" t="s">
        <v>129</v>
      </c>
      <c r="G7" s="253" t="s">
        <v>130</v>
      </c>
      <c r="H7" s="253" t="s">
        <v>131</v>
      </c>
      <c r="I7" s="254" t="s">
        <v>344</v>
      </c>
      <c r="J7" s="37"/>
      <c r="K7" s="37"/>
    </row>
    <row r="8" spans="1:11" ht="24" customHeight="1" x14ac:dyDescent="0.2">
      <c r="B8" s="251" t="s">
        <v>132</v>
      </c>
      <c r="C8" s="252" t="s">
        <v>33</v>
      </c>
      <c r="D8" s="253" t="s">
        <v>133</v>
      </c>
      <c r="E8" s="253" t="s">
        <v>134</v>
      </c>
      <c r="F8" s="253" t="s">
        <v>135</v>
      </c>
      <c r="G8" s="253" t="s">
        <v>136</v>
      </c>
      <c r="H8" s="253">
        <v>4.3</v>
      </c>
      <c r="I8" s="254" t="s">
        <v>345</v>
      </c>
      <c r="J8" s="37"/>
      <c r="K8" s="37"/>
    </row>
    <row r="9" spans="1:11" ht="25.5" customHeight="1" x14ac:dyDescent="0.2">
      <c r="B9" s="251" t="s">
        <v>137</v>
      </c>
      <c r="C9" s="252" t="s">
        <v>34</v>
      </c>
      <c r="D9" s="253">
        <v>15.3</v>
      </c>
      <c r="E9" s="536">
        <v>12</v>
      </c>
      <c r="F9" s="253">
        <v>8.6</v>
      </c>
      <c r="G9" s="253" t="s">
        <v>138</v>
      </c>
      <c r="H9" s="253" t="s">
        <v>139</v>
      </c>
      <c r="I9" s="254" t="s">
        <v>346</v>
      </c>
      <c r="J9" s="37"/>
      <c r="K9" s="37"/>
    </row>
    <row r="10" spans="1:11" ht="15" customHeight="1" x14ac:dyDescent="0.2">
      <c r="B10" s="251" t="s">
        <v>140</v>
      </c>
      <c r="C10" s="252" t="s">
        <v>76</v>
      </c>
      <c r="D10" s="253" t="s">
        <v>141</v>
      </c>
      <c r="E10" s="253" t="s">
        <v>142</v>
      </c>
      <c r="F10" s="253" t="s">
        <v>143</v>
      </c>
      <c r="G10" s="253" t="s">
        <v>144</v>
      </c>
      <c r="H10" s="536">
        <v>4</v>
      </c>
      <c r="I10" s="254" t="s">
        <v>347</v>
      </c>
      <c r="J10" s="37"/>
      <c r="K10" s="37"/>
    </row>
    <row r="11" spans="1:11" ht="15" customHeight="1" x14ac:dyDescent="0.2">
      <c r="B11" s="251" t="s">
        <v>145</v>
      </c>
      <c r="C11" s="252" t="s">
        <v>103</v>
      </c>
      <c r="D11" s="253" t="s">
        <v>146</v>
      </c>
      <c r="E11" s="253">
        <v>2.9</v>
      </c>
      <c r="F11" s="253">
        <v>34.9</v>
      </c>
      <c r="G11" s="253">
        <v>3.2</v>
      </c>
      <c r="H11" s="253">
        <v>23.1</v>
      </c>
      <c r="I11" s="254">
        <v>20.6</v>
      </c>
      <c r="J11" s="37"/>
      <c r="K11" s="37"/>
    </row>
    <row r="12" spans="1:11" ht="15" customHeight="1" x14ac:dyDescent="0.2">
      <c r="B12" s="251" t="s">
        <v>147</v>
      </c>
      <c r="C12" s="252" t="s">
        <v>35</v>
      </c>
      <c r="D12" s="253">
        <v>4.2</v>
      </c>
      <c r="E12" s="253">
        <v>19.899999999999999</v>
      </c>
      <c r="F12" s="253">
        <v>26.1</v>
      </c>
      <c r="G12" s="253" t="s">
        <v>134</v>
      </c>
      <c r="H12" s="253">
        <v>89.8</v>
      </c>
      <c r="I12" s="254" t="s">
        <v>348</v>
      </c>
      <c r="J12" s="37"/>
      <c r="K12" s="37"/>
    </row>
    <row r="13" spans="1:11" ht="15" customHeight="1" x14ac:dyDescent="0.2">
      <c r="B13" s="251" t="s">
        <v>148</v>
      </c>
      <c r="C13" s="252" t="s">
        <v>36</v>
      </c>
      <c r="D13" s="536">
        <v>0</v>
      </c>
      <c r="E13" s="253" t="s">
        <v>149</v>
      </c>
      <c r="F13" s="253" t="s">
        <v>117</v>
      </c>
      <c r="G13" s="253" t="s">
        <v>150</v>
      </c>
      <c r="H13" s="253">
        <v>17.2</v>
      </c>
      <c r="I13" s="254">
        <v>98.9</v>
      </c>
      <c r="J13" s="37"/>
      <c r="K13" s="37"/>
    </row>
    <row r="14" spans="1:11" ht="15" customHeight="1" x14ac:dyDescent="0.2">
      <c r="B14" s="251" t="s">
        <v>151</v>
      </c>
      <c r="C14" s="252" t="s">
        <v>37</v>
      </c>
      <c r="D14" s="253" t="s">
        <v>152</v>
      </c>
      <c r="E14" s="253" t="s">
        <v>115</v>
      </c>
      <c r="F14" s="253" t="s">
        <v>153</v>
      </c>
      <c r="G14" s="253" t="s">
        <v>154</v>
      </c>
      <c r="H14" s="253" t="s">
        <v>155</v>
      </c>
      <c r="I14" s="254">
        <v>32</v>
      </c>
      <c r="J14" s="37"/>
      <c r="K14" s="37"/>
    </row>
    <row r="15" spans="1:11" ht="15" customHeight="1" x14ac:dyDescent="0.2">
      <c r="B15" s="251" t="s">
        <v>156</v>
      </c>
      <c r="C15" s="252" t="s">
        <v>20</v>
      </c>
      <c r="D15" s="253" t="s">
        <v>7</v>
      </c>
      <c r="E15" s="253" t="s">
        <v>134</v>
      </c>
      <c r="F15" s="253">
        <v>25</v>
      </c>
      <c r="G15" s="253" t="s">
        <v>157</v>
      </c>
      <c r="H15" s="253" t="s">
        <v>158</v>
      </c>
      <c r="I15" s="254" t="s">
        <v>349</v>
      </c>
      <c r="J15" s="37"/>
      <c r="K15" s="37"/>
    </row>
    <row r="16" spans="1:11" ht="25.5" customHeight="1" x14ac:dyDescent="0.2">
      <c r="B16" s="251" t="s">
        <v>159</v>
      </c>
      <c r="C16" s="252" t="s">
        <v>160</v>
      </c>
      <c r="D16" s="253" t="s">
        <v>116</v>
      </c>
      <c r="E16" s="253" t="s">
        <v>161</v>
      </c>
      <c r="F16" s="253" t="s">
        <v>162</v>
      </c>
      <c r="G16" s="253" t="s">
        <v>163</v>
      </c>
      <c r="H16" s="253" t="s">
        <v>164</v>
      </c>
      <c r="I16" s="254" t="s">
        <v>350</v>
      </c>
      <c r="J16" s="37"/>
      <c r="K16" s="37"/>
    </row>
    <row r="17" spans="2:11" ht="45" customHeight="1" x14ac:dyDescent="0.2">
      <c r="B17" s="251" t="s">
        <v>69</v>
      </c>
      <c r="C17" s="252" t="s">
        <v>165</v>
      </c>
      <c r="D17" s="253">
        <v>11.7</v>
      </c>
      <c r="E17" s="253">
        <v>107.8</v>
      </c>
      <c r="F17" s="253" t="s">
        <v>166</v>
      </c>
      <c r="G17" s="253">
        <v>86.6</v>
      </c>
      <c r="H17" s="253">
        <v>30.2</v>
      </c>
      <c r="I17" s="254">
        <v>73.2</v>
      </c>
      <c r="J17" s="37"/>
      <c r="K17" s="37"/>
    </row>
    <row r="18" spans="2:11" ht="27" customHeight="1" x14ac:dyDescent="0.2">
      <c r="B18" s="251" t="s">
        <v>167</v>
      </c>
      <c r="C18" s="252" t="s">
        <v>39</v>
      </c>
      <c r="D18" s="253">
        <v>11.8</v>
      </c>
      <c r="E18" s="253">
        <v>41.7</v>
      </c>
      <c r="F18" s="253" t="s">
        <v>168</v>
      </c>
      <c r="G18" s="253">
        <v>77.5</v>
      </c>
      <c r="H18" s="253">
        <v>20.9</v>
      </c>
      <c r="I18" s="254">
        <v>73.2</v>
      </c>
      <c r="J18" s="37"/>
      <c r="K18" s="37"/>
    </row>
    <row r="19" spans="2:11" ht="39" customHeight="1" x14ac:dyDescent="0.2">
      <c r="B19" s="255" t="s">
        <v>169</v>
      </c>
      <c r="C19" s="248" t="s">
        <v>170</v>
      </c>
      <c r="D19" s="249" t="s">
        <v>4</v>
      </c>
      <c r="E19" s="537">
        <v>66</v>
      </c>
      <c r="F19" s="249">
        <v>3.8</v>
      </c>
      <c r="G19" s="249">
        <v>9.1</v>
      </c>
      <c r="H19" s="249">
        <v>9.3000000000000007</v>
      </c>
      <c r="I19" s="538">
        <v>0</v>
      </c>
      <c r="J19" s="37"/>
      <c r="K19" s="37"/>
    </row>
    <row r="20" spans="2:11" x14ac:dyDescent="0.2">
      <c r="B20" s="61"/>
      <c r="C20" s="62"/>
      <c r="D20" s="63"/>
      <c r="E20" s="64"/>
      <c r="F20" s="64"/>
      <c r="G20" s="64"/>
      <c r="H20" s="64"/>
      <c r="I20" s="37"/>
      <c r="J20" s="37"/>
      <c r="K20" s="37"/>
    </row>
    <row r="21" spans="2:11" ht="15" thickBot="1" x14ac:dyDescent="0.25">
      <c r="B21" s="620" t="s">
        <v>319</v>
      </c>
      <c r="C21" s="620"/>
      <c r="D21" s="620"/>
      <c r="E21" s="620"/>
      <c r="F21" s="620"/>
      <c r="G21" s="620"/>
      <c r="H21" s="620"/>
      <c r="I21" s="83"/>
      <c r="J21" s="38"/>
      <c r="K21" s="37"/>
    </row>
    <row r="22" spans="2:11" x14ac:dyDescent="0.2">
      <c r="B22" s="38"/>
      <c r="C22" s="39"/>
      <c r="D22" s="38"/>
      <c r="E22" s="39"/>
      <c r="F22" s="38"/>
      <c r="G22" s="38"/>
      <c r="I22" s="37"/>
      <c r="J22" s="38"/>
      <c r="K22" s="37"/>
    </row>
    <row r="23" spans="2:11" x14ac:dyDescent="0.2">
      <c r="I23" s="59"/>
      <c r="J23" s="59"/>
      <c r="K23" s="59"/>
    </row>
    <row r="24" spans="2:11" x14ac:dyDescent="0.2">
      <c r="I24" s="59"/>
      <c r="J24" s="59"/>
      <c r="K24" s="59"/>
    </row>
    <row r="25" spans="2:11" x14ac:dyDescent="0.2">
      <c r="I25" s="59"/>
      <c r="J25" s="59"/>
      <c r="K25" s="59"/>
    </row>
    <row r="26" spans="2:11" x14ac:dyDescent="0.2">
      <c r="I26" s="59"/>
      <c r="J26" s="59"/>
      <c r="K26" s="59"/>
    </row>
    <row r="27" spans="2:11" x14ac:dyDescent="0.2">
      <c r="I27" s="59"/>
      <c r="J27" s="59"/>
      <c r="K27" s="59"/>
    </row>
    <row r="28" spans="2:11" x14ac:dyDescent="0.2">
      <c r="I28" s="59"/>
      <c r="J28" s="59"/>
      <c r="K28" s="59"/>
    </row>
    <row r="29" spans="2:11" x14ac:dyDescent="0.2">
      <c r="I29" s="59"/>
      <c r="J29" s="59"/>
      <c r="K29" s="59"/>
    </row>
    <row r="30" spans="2:11" x14ac:dyDescent="0.2">
      <c r="I30" s="59"/>
      <c r="J30" s="59"/>
      <c r="K30" s="59"/>
    </row>
    <row r="31" spans="2:11" x14ac:dyDescent="0.2">
      <c r="I31" s="59"/>
      <c r="J31" s="59"/>
      <c r="K31" s="59"/>
    </row>
    <row r="32" spans="2:11" x14ac:dyDescent="0.2">
      <c r="I32" s="59"/>
      <c r="J32" s="59"/>
      <c r="K32" s="59"/>
    </row>
    <row r="33" spans="9:11" x14ac:dyDescent="0.2">
      <c r="I33" s="59"/>
      <c r="J33" s="59"/>
      <c r="K33" s="59"/>
    </row>
    <row r="34" spans="9:11" x14ac:dyDescent="0.2">
      <c r="I34" s="59"/>
      <c r="J34" s="59"/>
      <c r="K34" s="59"/>
    </row>
    <row r="35" spans="9:11" x14ac:dyDescent="0.2">
      <c r="I35" s="59"/>
      <c r="J35" s="59"/>
      <c r="K35" s="59"/>
    </row>
    <row r="36" spans="9:11" x14ac:dyDescent="0.2">
      <c r="I36" s="59"/>
      <c r="J36" s="59"/>
      <c r="K36" s="59"/>
    </row>
    <row r="37" spans="9:11" x14ac:dyDescent="0.2">
      <c r="I37" s="59"/>
      <c r="J37" s="59"/>
      <c r="K37" s="59"/>
    </row>
    <row r="38" spans="9:11" x14ac:dyDescent="0.2">
      <c r="I38" s="59"/>
      <c r="J38" s="59"/>
      <c r="K38" s="59"/>
    </row>
    <row r="39" spans="9:11" x14ac:dyDescent="0.2">
      <c r="I39" s="59"/>
      <c r="J39" s="59"/>
      <c r="K39" s="59"/>
    </row>
    <row r="40" spans="9:11" x14ac:dyDescent="0.2">
      <c r="I40" s="59"/>
      <c r="J40" s="59"/>
      <c r="K40" s="59"/>
    </row>
    <row r="41" spans="9:11" x14ac:dyDescent="0.2">
      <c r="I41" s="59"/>
      <c r="J41" s="59"/>
      <c r="K41" s="59"/>
    </row>
    <row r="42" spans="9:11" x14ac:dyDescent="0.2">
      <c r="I42" s="59"/>
      <c r="J42" s="59"/>
      <c r="K42" s="59"/>
    </row>
    <row r="43" spans="9:11" x14ac:dyDescent="0.2">
      <c r="I43" s="59"/>
      <c r="J43" s="59"/>
      <c r="K43" s="59"/>
    </row>
    <row r="44" spans="9:11" x14ac:dyDescent="0.2">
      <c r="I44" s="59"/>
      <c r="J44" s="59"/>
      <c r="K44" s="59"/>
    </row>
    <row r="45" spans="9:11" x14ac:dyDescent="0.2">
      <c r="I45" s="59"/>
      <c r="J45" s="59"/>
      <c r="K45" s="59"/>
    </row>
    <row r="46" spans="9:11" x14ac:dyDescent="0.2">
      <c r="I46" s="59"/>
      <c r="J46" s="59"/>
      <c r="K46" s="59"/>
    </row>
    <row r="47" spans="9:11" x14ac:dyDescent="0.2">
      <c r="I47" s="59"/>
      <c r="J47" s="59"/>
      <c r="K47" s="59"/>
    </row>
    <row r="48" spans="9:11" x14ac:dyDescent="0.2">
      <c r="I48" s="59"/>
      <c r="J48" s="59"/>
      <c r="K48" s="59"/>
    </row>
    <row r="49" spans="9:11" x14ac:dyDescent="0.2">
      <c r="I49" s="59"/>
      <c r="J49" s="59"/>
      <c r="K49" s="59"/>
    </row>
    <row r="50" spans="9:11" x14ac:dyDescent="0.2">
      <c r="I50" s="59"/>
      <c r="J50" s="59"/>
      <c r="K50" s="59"/>
    </row>
    <row r="51" spans="9:11" x14ac:dyDescent="0.2">
      <c r="I51" s="59"/>
      <c r="J51" s="59"/>
      <c r="K51" s="59"/>
    </row>
    <row r="52" spans="9:11" x14ac:dyDescent="0.2">
      <c r="I52" s="59"/>
      <c r="J52" s="59"/>
      <c r="K52" s="59"/>
    </row>
    <row r="53" spans="9:11" x14ac:dyDescent="0.2">
      <c r="I53" s="59"/>
      <c r="J53" s="59"/>
      <c r="K53" s="59"/>
    </row>
    <row r="54" spans="9:11" x14ac:dyDescent="0.2">
      <c r="I54" s="59"/>
      <c r="J54" s="59"/>
      <c r="K54" s="59"/>
    </row>
    <row r="55" spans="9:11" x14ac:dyDescent="0.2">
      <c r="I55" s="59"/>
      <c r="J55" s="59"/>
      <c r="K55" s="59"/>
    </row>
    <row r="56" spans="9:11" x14ac:dyDescent="0.2">
      <c r="I56" s="59"/>
      <c r="J56" s="59"/>
      <c r="K56" s="59"/>
    </row>
    <row r="57" spans="9:11" x14ac:dyDescent="0.2">
      <c r="I57" s="59"/>
      <c r="J57" s="59"/>
      <c r="K57" s="59"/>
    </row>
    <row r="58" spans="9:11" x14ac:dyDescent="0.2">
      <c r="I58" s="59"/>
      <c r="J58" s="59"/>
      <c r="K58" s="59"/>
    </row>
    <row r="59" spans="9:11" x14ac:dyDescent="0.2">
      <c r="I59" s="59"/>
      <c r="J59" s="59"/>
      <c r="K59" s="59"/>
    </row>
    <row r="60" spans="9:11" x14ac:dyDescent="0.2">
      <c r="I60" s="59"/>
      <c r="J60" s="59"/>
      <c r="K60" s="59"/>
    </row>
    <row r="61" spans="9:11" x14ac:dyDescent="0.2">
      <c r="I61" s="59"/>
      <c r="J61" s="59"/>
      <c r="K61" s="59"/>
    </row>
    <row r="62" spans="9:11" x14ac:dyDescent="0.2">
      <c r="I62" s="59"/>
      <c r="J62" s="59"/>
      <c r="K62" s="59"/>
    </row>
    <row r="63" spans="9:11" x14ac:dyDescent="0.2">
      <c r="I63" s="59"/>
      <c r="J63" s="59"/>
      <c r="K63" s="59"/>
    </row>
    <row r="64" spans="9:11" x14ac:dyDescent="0.2">
      <c r="I64" s="59"/>
      <c r="J64" s="59"/>
      <c r="K64" s="59"/>
    </row>
    <row r="65" spans="9:11" x14ac:dyDescent="0.2">
      <c r="I65" s="59"/>
      <c r="J65" s="59"/>
      <c r="K65" s="59"/>
    </row>
    <row r="66" spans="9:11" x14ac:dyDescent="0.2">
      <c r="I66" s="59"/>
      <c r="J66" s="59"/>
      <c r="K66" s="59"/>
    </row>
    <row r="67" spans="9:11" x14ac:dyDescent="0.2">
      <c r="I67" s="59"/>
      <c r="J67" s="59"/>
      <c r="K67" s="59"/>
    </row>
    <row r="68" spans="9:11" x14ac:dyDescent="0.2">
      <c r="I68" s="59"/>
      <c r="J68" s="59"/>
      <c r="K68" s="59"/>
    </row>
    <row r="69" spans="9:11" x14ac:dyDescent="0.2">
      <c r="I69" s="59"/>
      <c r="J69" s="59"/>
      <c r="K69" s="59"/>
    </row>
    <row r="70" spans="9:11" x14ac:dyDescent="0.2">
      <c r="I70" s="59"/>
      <c r="J70" s="59"/>
      <c r="K70" s="59"/>
    </row>
    <row r="71" spans="9:11" x14ac:dyDescent="0.2">
      <c r="I71" s="59"/>
      <c r="J71" s="59"/>
      <c r="K71" s="59"/>
    </row>
    <row r="72" spans="9:11" x14ac:dyDescent="0.2">
      <c r="I72" s="59"/>
      <c r="J72" s="59"/>
      <c r="K72" s="59"/>
    </row>
    <row r="73" spans="9:11" x14ac:dyDescent="0.2">
      <c r="I73" s="59"/>
      <c r="J73" s="59"/>
      <c r="K73" s="59"/>
    </row>
    <row r="74" spans="9:11" x14ac:dyDescent="0.2">
      <c r="I74" s="59"/>
      <c r="J74" s="59"/>
      <c r="K74" s="59"/>
    </row>
    <row r="75" spans="9:11" x14ac:dyDescent="0.2">
      <c r="I75" s="59"/>
      <c r="J75" s="59"/>
      <c r="K75" s="59"/>
    </row>
    <row r="76" spans="9:11" x14ac:dyDescent="0.2">
      <c r="I76" s="59"/>
      <c r="J76" s="59"/>
      <c r="K76" s="59"/>
    </row>
    <row r="77" spans="9:11" x14ac:dyDescent="0.2">
      <c r="I77" s="59"/>
      <c r="J77" s="59"/>
      <c r="K77" s="59"/>
    </row>
    <row r="78" spans="9:11" x14ac:dyDescent="0.2">
      <c r="I78" s="59"/>
      <c r="J78" s="59"/>
      <c r="K78" s="59"/>
    </row>
    <row r="79" spans="9:11" x14ac:dyDescent="0.2">
      <c r="I79" s="59"/>
      <c r="J79" s="59"/>
      <c r="K79" s="59"/>
    </row>
    <row r="80" spans="9:11" x14ac:dyDescent="0.2">
      <c r="I80" s="59"/>
      <c r="J80" s="59"/>
      <c r="K80" s="59"/>
    </row>
    <row r="81" spans="9:11" x14ac:dyDescent="0.2">
      <c r="I81" s="59"/>
      <c r="J81" s="59"/>
      <c r="K81" s="59"/>
    </row>
    <row r="82" spans="9:11" x14ac:dyDescent="0.2">
      <c r="I82" s="59"/>
      <c r="J82" s="59"/>
      <c r="K82" s="59"/>
    </row>
    <row r="83" spans="9:11" x14ac:dyDescent="0.2">
      <c r="I83" s="59"/>
      <c r="J83" s="59"/>
      <c r="K83" s="59"/>
    </row>
    <row r="84" spans="9:11" x14ac:dyDescent="0.2">
      <c r="I84" s="59"/>
      <c r="J84" s="59"/>
      <c r="K84" s="59"/>
    </row>
    <row r="85" spans="9:11" x14ac:dyDescent="0.2">
      <c r="I85" s="59"/>
      <c r="J85" s="59"/>
      <c r="K85" s="59"/>
    </row>
    <row r="86" spans="9:11" x14ac:dyDescent="0.2">
      <c r="I86" s="59"/>
      <c r="J86" s="59"/>
      <c r="K86" s="59"/>
    </row>
    <row r="87" spans="9:11" x14ac:dyDescent="0.2">
      <c r="I87" s="59"/>
      <c r="J87" s="59"/>
      <c r="K87" s="59"/>
    </row>
    <row r="88" spans="9:11" x14ac:dyDescent="0.2">
      <c r="I88" s="59"/>
      <c r="J88" s="59"/>
      <c r="K88" s="59"/>
    </row>
    <row r="89" spans="9:11" x14ac:dyDescent="0.2">
      <c r="I89" s="59"/>
      <c r="J89" s="59"/>
      <c r="K89" s="59"/>
    </row>
    <row r="90" spans="9:11" x14ac:dyDescent="0.2">
      <c r="I90" s="59"/>
      <c r="J90" s="59"/>
      <c r="K90" s="59"/>
    </row>
    <row r="91" spans="9:11" x14ac:dyDescent="0.2">
      <c r="I91" s="59"/>
      <c r="J91" s="59"/>
      <c r="K91" s="59"/>
    </row>
    <row r="92" spans="9:11" x14ac:dyDescent="0.2">
      <c r="I92" s="59"/>
      <c r="J92" s="59"/>
      <c r="K92" s="59"/>
    </row>
    <row r="93" spans="9:11" x14ac:dyDescent="0.2">
      <c r="I93" s="59"/>
      <c r="J93" s="59"/>
      <c r="K93" s="59"/>
    </row>
    <row r="94" spans="9:11" x14ac:dyDescent="0.2">
      <c r="I94" s="59"/>
      <c r="J94" s="59"/>
      <c r="K94" s="59"/>
    </row>
    <row r="95" spans="9:11" x14ac:dyDescent="0.2">
      <c r="I95" s="59"/>
      <c r="J95" s="59"/>
      <c r="K95" s="59"/>
    </row>
    <row r="96" spans="9:11" x14ac:dyDescent="0.2">
      <c r="I96" s="59"/>
      <c r="J96" s="59"/>
      <c r="K96" s="59"/>
    </row>
    <row r="97" spans="9:11" x14ac:dyDescent="0.2">
      <c r="I97" s="59"/>
      <c r="J97" s="59"/>
      <c r="K97" s="59"/>
    </row>
    <row r="98" spans="9:11" x14ac:dyDescent="0.2">
      <c r="I98" s="59"/>
      <c r="J98" s="59"/>
      <c r="K98" s="59"/>
    </row>
    <row r="99" spans="9:11" x14ac:dyDescent="0.2">
      <c r="I99" s="59"/>
      <c r="J99" s="59"/>
      <c r="K99" s="59"/>
    </row>
    <row r="100" spans="9:11" x14ac:dyDescent="0.2">
      <c r="I100" s="59"/>
      <c r="J100" s="59"/>
      <c r="K100" s="59"/>
    </row>
    <row r="101" spans="9:11" x14ac:dyDescent="0.2">
      <c r="I101" s="59"/>
      <c r="J101" s="59"/>
      <c r="K101" s="59"/>
    </row>
    <row r="102" spans="9:11" x14ac:dyDescent="0.2">
      <c r="I102" s="59"/>
      <c r="J102" s="59"/>
      <c r="K102" s="59"/>
    </row>
    <row r="103" spans="9:11" x14ac:dyDescent="0.2">
      <c r="I103" s="59"/>
      <c r="J103" s="59"/>
      <c r="K103" s="59"/>
    </row>
    <row r="104" spans="9:11" x14ac:dyDescent="0.2">
      <c r="I104" s="59"/>
      <c r="J104" s="59"/>
      <c r="K104" s="59"/>
    </row>
    <row r="105" spans="9:11" x14ac:dyDescent="0.2">
      <c r="I105" s="59"/>
      <c r="J105" s="59"/>
      <c r="K105" s="59"/>
    </row>
    <row r="106" spans="9:11" x14ac:dyDescent="0.2">
      <c r="I106" s="59"/>
      <c r="J106" s="59"/>
      <c r="K106" s="59"/>
    </row>
    <row r="107" spans="9:11" x14ac:dyDescent="0.2">
      <c r="I107" s="59"/>
      <c r="J107" s="59"/>
      <c r="K107" s="59"/>
    </row>
    <row r="108" spans="9:11" x14ac:dyDescent="0.2">
      <c r="I108" s="59"/>
      <c r="J108" s="59"/>
      <c r="K108" s="59"/>
    </row>
    <row r="109" spans="9:11" x14ac:dyDescent="0.2">
      <c r="I109" s="59"/>
      <c r="J109" s="59"/>
      <c r="K109" s="59"/>
    </row>
    <row r="110" spans="9:11" x14ac:dyDescent="0.2">
      <c r="I110" s="59"/>
      <c r="J110" s="59"/>
      <c r="K110" s="59"/>
    </row>
    <row r="111" spans="9:11" x14ac:dyDescent="0.2">
      <c r="I111" s="59"/>
      <c r="J111" s="59"/>
      <c r="K111" s="59"/>
    </row>
    <row r="112" spans="9:11" x14ac:dyDescent="0.2">
      <c r="I112" s="59"/>
      <c r="J112" s="59"/>
      <c r="K112" s="59"/>
    </row>
    <row r="113" spans="9:11" x14ac:dyDescent="0.2">
      <c r="I113" s="59"/>
      <c r="J113" s="59"/>
      <c r="K113" s="59"/>
    </row>
    <row r="114" spans="9:11" x14ac:dyDescent="0.2">
      <c r="I114" s="59"/>
      <c r="J114" s="59"/>
      <c r="K114" s="59"/>
    </row>
    <row r="115" spans="9:11" x14ac:dyDescent="0.2">
      <c r="I115" s="59"/>
      <c r="J115" s="59"/>
      <c r="K115" s="59"/>
    </row>
    <row r="116" spans="9:11" x14ac:dyDescent="0.2">
      <c r="I116" s="59"/>
      <c r="J116" s="59"/>
      <c r="K116" s="59"/>
    </row>
    <row r="117" spans="9:11" x14ac:dyDescent="0.2">
      <c r="I117" s="59"/>
      <c r="J117" s="59"/>
      <c r="K117" s="59"/>
    </row>
    <row r="118" spans="9:11" x14ac:dyDescent="0.2">
      <c r="I118" s="59"/>
      <c r="J118" s="59"/>
      <c r="K118" s="59"/>
    </row>
    <row r="119" spans="9:11" x14ac:dyDescent="0.2">
      <c r="I119" s="59"/>
      <c r="J119" s="59"/>
      <c r="K119" s="59"/>
    </row>
    <row r="120" spans="9:11" x14ac:dyDescent="0.2">
      <c r="I120" s="59"/>
      <c r="J120" s="59"/>
      <c r="K120" s="59"/>
    </row>
    <row r="121" spans="9:11" x14ac:dyDescent="0.2">
      <c r="I121" s="59"/>
      <c r="J121" s="59"/>
      <c r="K121" s="59"/>
    </row>
    <row r="122" spans="9:11" x14ac:dyDescent="0.2">
      <c r="I122" s="59"/>
      <c r="J122" s="59"/>
      <c r="K122" s="59"/>
    </row>
    <row r="123" spans="9:11" x14ac:dyDescent="0.2">
      <c r="I123" s="59"/>
      <c r="J123" s="59"/>
      <c r="K123" s="59"/>
    </row>
    <row r="124" spans="9:11" x14ac:dyDescent="0.2">
      <c r="I124" s="59"/>
      <c r="J124" s="59"/>
      <c r="K124" s="59"/>
    </row>
    <row r="125" spans="9:11" x14ac:dyDescent="0.2">
      <c r="I125" s="59"/>
      <c r="J125" s="59"/>
      <c r="K125" s="59"/>
    </row>
    <row r="126" spans="9:11" x14ac:dyDescent="0.2">
      <c r="I126" s="59"/>
      <c r="J126" s="59"/>
      <c r="K126" s="59"/>
    </row>
    <row r="127" spans="9:11" x14ac:dyDescent="0.2">
      <c r="I127" s="59"/>
      <c r="J127" s="59"/>
      <c r="K127" s="59"/>
    </row>
    <row r="128" spans="9:11" x14ac:dyDescent="0.2">
      <c r="I128" s="59"/>
      <c r="J128" s="59"/>
      <c r="K128" s="59"/>
    </row>
    <row r="129" spans="9:11" x14ac:dyDescent="0.2">
      <c r="I129" s="59"/>
      <c r="J129" s="59"/>
      <c r="K129" s="59"/>
    </row>
    <row r="130" spans="9:11" x14ac:dyDescent="0.2">
      <c r="I130" s="59"/>
      <c r="J130" s="59"/>
      <c r="K130" s="59"/>
    </row>
    <row r="131" spans="9:11" x14ac:dyDescent="0.2">
      <c r="I131" s="59"/>
      <c r="J131" s="59"/>
      <c r="K131" s="59"/>
    </row>
    <row r="132" spans="9:11" x14ac:dyDescent="0.2">
      <c r="I132" s="59"/>
      <c r="J132" s="59"/>
      <c r="K132" s="59"/>
    </row>
    <row r="133" spans="9:11" x14ac:dyDescent="0.2">
      <c r="I133" s="59"/>
      <c r="J133" s="59"/>
      <c r="K133" s="59"/>
    </row>
    <row r="134" spans="9:11" x14ac:dyDescent="0.2">
      <c r="I134" s="59"/>
      <c r="J134" s="59"/>
      <c r="K134" s="59"/>
    </row>
    <row r="135" spans="9:11" x14ac:dyDescent="0.2">
      <c r="I135" s="59"/>
      <c r="J135" s="59"/>
      <c r="K135" s="59"/>
    </row>
    <row r="136" spans="9:11" x14ac:dyDescent="0.2">
      <c r="I136" s="59"/>
      <c r="J136" s="59"/>
      <c r="K136" s="59"/>
    </row>
    <row r="137" spans="9:11" x14ac:dyDescent="0.2">
      <c r="I137" s="59"/>
      <c r="J137" s="59"/>
      <c r="K137" s="59"/>
    </row>
    <row r="138" spans="9:11" x14ac:dyDescent="0.2">
      <c r="I138" s="59"/>
      <c r="J138" s="59"/>
      <c r="K138" s="59"/>
    </row>
    <row r="139" spans="9:11" x14ac:dyDescent="0.2">
      <c r="I139" s="59"/>
      <c r="J139" s="59"/>
      <c r="K139" s="59"/>
    </row>
    <row r="140" spans="9:11" x14ac:dyDescent="0.2">
      <c r="I140" s="59"/>
      <c r="J140" s="59"/>
      <c r="K140" s="59"/>
    </row>
    <row r="141" spans="9:11" x14ac:dyDescent="0.2">
      <c r="I141" s="59"/>
      <c r="J141" s="59"/>
      <c r="K141" s="59"/>
    </row>
    <row r="142" spans="9:11" x14ac:dyDescent="0.2">
      <c r="I142" s="59"/>
      <c r="J142" s="59"/>
      <c r="K142" s="59"/>
    </row>
    <row r="143" spans="9:11" x14ac:dyDescent="0.2">
      <c r="I143" s="59"/>
      <c r="J143" s="59"/>
      <c r="K143" s="59"/>
    </row>
    <row r="144" spans="9:11" x14ac:dyDescent="0.2">
      <c r="I144" s="59"/>
      <c r="J144" s="59"/>
      <c r="K144" s="59"/>
    </row>
    <row r="145" spans="9:11" x14ac:dyDescent="0.2">
      <c r="I145" s="59"/>
      <c r="J145" s="59"/>
      <c r="K145" s="59"/>
    </row>
    <row r="146" spans="9:11" x14ac:dyDescent="0.2">
      <c r="I146" s="59"/>
      <c r="J146" s="59"/>
      <c r="K146" s="59"/>
    </row>
    <row r="147" spans="9:11" x14ac:dyDescent="0.2">
      <c r="I147" s="59"/>
      <c r="J147" s="59"/>
      <c r="K147" s="59"/>
    </row>
    <row r="148" spans="9:11" x14ac:dyDescent="0.2">
      <c r="I148" s="59"/>
      <c r="J148" s="59"/>
      <c r="K148" s="59"/>
    </row>
    <row r="149" spans="9:11" x14ac:dyDescent="0.2">
      <c r="I149" s="59"/>
      <c r="J149" s="59"/>
      <c r="K149" s="59"/>
    </row>
    <row r="150" spans="9:11" x14ac:dyDescent="0.2">
      <c r="I150" s="59"/>
      <c r="J150" s="59"/>
      <c r="K150" s="59"/>
    </row>
    <row r="151" spans="9:11" x14ac:dyDescent="0.2">
      <c r="I151" s="59"/>
      <c r="J151" s="59"/>
      <c r="K151" s="59"/>
    </row>
    <row r="152" spans="9:11" x14ac:dyDescent="0.2">
      <c r="I152" s="59"/>
      <c r="J152" s="59"/>
      <c r="K152" s="59"/>
    </row>
    <row r="153" spans="9:11" x14ac:dyDescent="0.2">
      <c r="I153" s="59"/>
      <c r="J153" s="59"/>
      <c r="K153" s="59"/>
    </row>
    <row r="154" spans="9:11" x14ac:dyDescent="0.2">
      <c r="I154" s="59"/>
      <c r="J154" s="59"/>
      <c r="K154" s="59"/>
    </row>
    <row r="155" spans="9:11" x14ac:dyDescent="0.2">
      <c r="I155" s="59"/>
      <c r="J155" s="59"/>
      <c r="K155" s="59"/>
    </row>
    <row r="156" spans="9:11" x14ac:dyDescent="0.2">
      <c r="I156" s="59"/>
      <c r="J156" s="59"/>
      <c r="K156" s="59"/>
    </row>
    <row r="157" spans="9:11" x14ac:dyDescent="0.2">
      <c r="I157" s="59"/>
      <c r="J157" s="59"/>
      <c r="K157" s="59"/>
    </row>
    <row r="158" spans="9:11" x14ac:dyDescent="0.2">
      <c r="I158" s="59"/>
      <c r="J158" s="59"/>
      <c r="K158" s="59"/>
    </row>
    <row r="159" spans="9:11" x14ac:dyDescent="0.2">
      <c r="I159" s="59"/>
      <c r="J159" s="59"/>
      <c r="K159" s="59"/>
    </row>
    <row r="160" spans="9:11" x14ac:dyDescent="0.2">
      <c r="I160" s="59"/>
      <c r="J160" s="59"/>
      <c r="K160" s="59"/>
    </row>
    <row r="161" spans="9:11" x14ac:dyDescent="0.2">
      <c r="I161" s="59"/>
      <c r="J161" s="59"/>
      <c r="K161" s="59"/>
    </row>
    <row r="162" spans="9:11" x14ac:dyDescent="0.2">
      <c r="I162" s="59"/>
      <c r="J162" s="59"/>
      <c r="K162" s="59"/>
    </row>
    <row r="163" spans="9:11" x14ac:dyDescent="0.2">
      <c r="I163" s="59"/>
      <c r="J163" s="59"/>
      <c r="K163" s="59"/>
    </row>
    <row r="164" spans="9:11" x14ac:dyDescent="0.2">
      <c r="I164" s="59"/>
      <c r="J164" s="59"/>
      <c r="K164" s="59"/>
    </row>
    <row r="165" spans="9:11" x14ac:dyDescent="0.2">
      <c r="I165" s="59"/>
      <c r="J165" s="59"/>
      <c r="K165" s="59"/>
    </row>
    <row r="166" spans="9:11" x14ac:dyDescent="0.2">
      <c r="I166" s="59"/>
      <c r="J166" s="59"/>
      <c r="K166" s="59"/>
    </row>
    <row r="167" spans="9:11" x14ac:dyDescent="0.2">
      <c r="I167" s="59"/>
      <c r="J167" s="59"/>
      <c r="K167" s="59"/>
    </row>
    <row r="168" spans="9:11" x14ac:dyDescent="0.2">
      <c r="I168" s="59"/>
      <c r="J168" s="59"/>
      <c r="K168" s="59"/>
    </row>
    <row r="169" spans="9:11" x14ac:dyDescent="0.2">
      <c r="I169" s="59"/>
      <c r="J169" s="59"/>
      <c r="K169" s="59"/>
    </row>
    <row r="170" spans="9:11" x14ac:dyDescent="0.2">
      <c r="I170" s="59"/>
      <c r="J170" s="59"/>
      <c r="K170" s="59"/>
    </row>
    <row r="171" spans="9:11" x14ac:dyDescent="0.2">
      <c r="I171" s="59"/>
      <c r="J171" s="59"/>
      <c r="K171" s="59"/>
    </row>
    <row r="172" spans="9:11" x14ac:dyDescent="0.2">
      <c r="I172" s="59"/>
      <c r="J172" s="59"/>
      <c r="K172" s="59"/>
    </row>
    <row r="173" spans="9:11" x14ac:dyDescent="0.2">
      <c r="I173" s="59"/>
      <c r="J173" s="59"/>
      <c r="K173" s="59"/>
    </row>
    <row r="174" spans="9:11" x14ac:dyDescent="0.2">
      <c r="I174" s="59"/>
      <c r="J174" s="59"/>
      <c r="K174" s="59"/>
    </row>
    <row r="175" spans="9:11" x14ac:dyDescent="0.2">
      <c r="I175" s="59"/>
      <c r="J175" s="59"/>
      <c r="K175" s="59"/>
    </row>
    <row r="176" spans="9:11" x14ac:dyDescent="0.2">
      <c r="I176" s="59"/>
      <c r="J176" s="59"/>
      <c r="K176" s="59"/>
    </row>
    <row r="177" spans="9:11" x14ac:dyDescent="0.2">
      <c r="I177" s="59"/>
      <c r="J177" s="59"/>
      <c r="K177" s="59"/>
    </row>
    <row r="178" spans="9:11" x14ac:dyDescent="0.2">
      <c r="I178" s="59"/>
      <c r="J178" s="59"/>
      <c r="K178" s="59"/>
    </row>
    <row r="179" spans="9:11" x14ac:dyDescent="0.2">
      <c r="I179" s="59"/>
      <c r="J179" s="59"/>
      <c r="K179" s="59"/>
    </row>
    <row r="180" spans="9:11" x14ac:dyDescent="0.2">
      <c r="I180" s="59"/>
      <c r="J180" s="59"/>
      <c r="K180" s="59"/>
    </row>
    <row r="181" spans="9:11" x14ac:dyDescent="0.2">
      <c r="I181" s="59"/>
      <c r="J181" s="59"/>
      <c r="K181" s="59"/>
    </row>
    <row r="182" spans="9:11" x14ac:dyDescent="0.2">
      <c r="I182" s="59"/>
      <c r="J182" s="59"/>
      <c r="K182" s="59"/>
    </row>
    <row r="183" spans="9:11" x14ac:dyDescent="0.2">
      <c r="I183" s="59"/>
      <c r="J183" s="59"/>
      <c r="K183" s="59"/>
    </row>
    <row r="184" spans="9:11" x14ac:dyDescent="0.2">
      <c r="I184" s="59"/>
      <c r="J184" s="59"/>
      <c r="K184" s="59"/>
    </row>
    <row r="185" spans="9:11" x14ac:dyDescent="0.2">
      <c r="I185" s="59"/>
      <c r="J185" s="59"/>
      <c r="K185" s="59"/>
    </row>
    <row r="186" spans="9:11" x14ac:dyDescent="0.2">
      <c r="I186" s="59"/>
      <c r="J186" s="59"/>
      <c r="K186" s="59"/>
    </row>
    <row r="187" spans="9:11" x14ac:dyDescent="0.2">
      <c r="I187" s="59"/>
      <c r="J187" s="59"/>
      <c r="K187" s="59"/>
    </row>
    <row r="188" spans="9:11" x14ac:dyDescent="0.2">
      <c r="I188" s="59"/>
      <c r="J188" s="59"/>
      <c r="K188" s="59"/>
    </row>
    <row r="189" spans="9:11" x14ac:dyDescent="0.2">
      <c r="I189" s="59"/>
      <c r="J189" s="59"/>
      <c r="K189" s="59"/>
    </row>
    <row r="190" spans="9:11" x14ac:dyDescent="0.2">
      <c r="I190" s="59"/>
      <c r="J190" s="59"/>
      <c r="K190" s="59"/>
    </row>
    <row r="191" spans="9:11" x14ac:dyDescent="0.2">
      <c r="I191" s="59"/>
      <c r="J191" s="59"/>
      <c r="K191" s="59"/>
    </row>
    <row r="192" spans="9:11" x14ac:dyDescent="0.2">
      <c r="I192" s="59"/>
      <c r="J192" s="59"/>
      <c r="K192" s="59"/>
    </row>
    <row r="193" spans="9:11" x14ac:dyDescent="0.2">
      <c r="I193" s="59"/>
      <c r="J193" s="59"/>
      <c r="K193" s="59"/>
    </row>
    <row r="194" spans="9:11" x14ac:dyDescent="0.2">
      <c r="I194" s="59"/>
      <c r="J194" s="59"/>
      <c r="K194" s="59"/>
    </row>
    <row r="195" spans="9:11" x14ac:dyDescent="0.2">
      <c r="I195" s="59"/>
      <c r="J195" s="59"/>
      <c r="K195" s="59"/>
    </row>
    <row r="196" spans="9:11" x14ac:dyDescent="0.2">
      <c r="I196" s="59"/>
      <c r="J196" s="59"/>
      <c r="K196" s="59"/>
    </row>
    <row r="197" spans="9:11" x14ac:dyDescent="0.2">
      <c r="I197" s="59"/>
      <c r="J197" s="59"/>
      <c r="K197" s="59"/>
    </row>
    <row r="198" spans="9:11" x14ac:dyDescent="0.2">
      <c r="I198" s="59"/>
      <c r="J198" s="59"/>
      <c r="K198" s="59"/>
    </row>
    <row r="199" spans="9:11" x14ac:dyDescent="0.2">
      <c r="I199" s="59"/>
      <c r="J199" s="59"/>
      <c r="K199" s="59"/>
    </row>
    <row r="200" spans="9:11" x14ac:dyDescent="0.2">
      <c r="I200" s="59"/>
      <c r="J200" s="59"/>
      <c r="K200" s="59"/>
    </row>
    <row r="201" spans="9:11" x14ac:dyDescent="0.2">
      <c r="I201" s="59"/>
      <c r="J201" s="59"/>
      <c r="K201" s="59"/>
    </row>
    <row r="202" spans="9:11" x14ac:dyDescent="0.2">
      <c r="I202" s="59"/>
      <c r="J202" s="59"/>
      <c r="K202" s="59"/>
    </row>
    <row r="203" spans="9:11" x14ac:dyDescent="0.2">
      <c r="I203" s="59"/>
      <c r="J203" s="59"/>
      <c r="K203" s="59"/>
    </row>
    <row r="204" spans="9:11" x14ac:dyDescent="0.2">
      <c r="I204" s="59"/>
      <c r="J204" s="59"/>
      <c r="K204" s="59"/>
    </row>
    <row r="205" spans="9:11" x14ac:dyDescent="0.2">
      <c r="I205" s="59"/>
      <c r="J205" s="59"/>
      <c r="K205" s="59"/>
    </row>
    <row r="206" spans="9:11" x14ac:dyDescent="0.2">
      <c r="I206" s="59"/>
      <c r="J206" s="59"/>
      <c r="K206" s="59"/>
    </row>
    <row r="207" spans="9:11" x14ac:dyDescent="0.2">
      <c r="I207" s="59"/>
      <c r="J207" s="59"/>
      <c r="K207" s="59"/>
    </row>
    <row r="208" spans="9:11" x14ac:dyDescent="0.2">
      <c r="I208" s="59"/>
      <c r="J208" s="59"/>
      <c r="K208" s="59"/>
    </row>
    <row r="209" spans="9:11" x14ac:dyDescent="0.2">
      <c r="I209" s="59"/>
      <c r="J209" s="59"/>
      <c r="K209" s="59"/>
    </row>
    <row r="210" spans="9:11" x14ac:dyDescent="0.2">
      <c r="I210" s="59"/>
      <c r="J210" s="59"/>
      <c r="K210" s="59"/>
    </row>
    <row r="211" spans="9:11" x14ac:dyDescent="0.2">
      <c r="I211" s="59"/>
      <c r="J211" s="59"/>
      <c r="K211" s="59"/>
    </row>
    <row r="212" spans="9:11" x14ac:dyDescent="0.2">
      <c r="I212" s="59"/>
      <c r="J212" s="59"/>
      <c r="K212" s="59"/>
    </row>
    <row r="213" spans="9:11" x14ac:dyDescent="0.2">
      <c r="I213" s="59"/>
      <c r="J213" s="59"/>
      <c r="K213" s="59"/>
    </row>
    <row r="214" spans="9:11" x14ac:dyDescent="0.2">
      <c r="I214" s="59"/>
      <c r="J214" s="59"/>
      <c r="K214" s="59"/>
    </row>
    <row r="215" spans="9:11" x14ac:dyDescent="0.2">
      <c r="I215" s="59"/>
      <c r="J215" s="59"/>
      <c r="K215" s="59"/>
    </row>
    <row r="216" spans="9:11" x14ac:dyDescent="0.2">
      <c r="I216" s="59"/>
      <c r="J216" s="59"/>
      <c r="K216" s="59"/>
    </row>
    <row r="217" spans="9:11" x14ac:dyDescent="0.2">
      <c r="I217" s="59"/>
      <c r="J217" s="59"/>
      <c r="K217" s="59"/>
    </row>
    <row r="218" spans="9:11" x14ac:dyDescent="0.2">
      <c r="I218" s="59"/>
      <c r="J218" s="59"/>
      <c r="K218" s="59"/>
    </row>
    <row r="219" spans="9:11" x14ac:dyDescent="0.2">
      <c r="I219" s="59"/>
      <c r="J219" s="59"/>
      <c r="K219" s="59"/>
    </row>
    <row r="220" spans="9:11" x14ac:dyDescent="0.2">
      <c r="I220" s="59"/>
      <c r="J220" s="59"/>
      <c r="K220" s="59"/>
    </row>
    <row r="221" spans="9:11" x14ac:dyDescent="0.2">
      <c r="I221" s="59"/>
      <c r="J221" s="59"/>
      <c r="K221" s="59"/>
    </row>
    <row r="222" spans="9:11" x14ac:dyDescent="0.2">
      <c r="I222" s="59"/>
      <c r="J222" s="59"/>
      <c r="K222" s="59"/>
    </row>
    <row r="223" spans="9:11" x14ac:dyDescent="0.2">
      <c r="I223" s="59"/>
      <c r="J223" s="59"/>
      <c r="K223" s="59"/>
    </row>
    <row r="224" spans="9:11" x14ac:dyDescent="0.2">
      <c r="I224" s="59"/>
      <c r="J224" s="59"/>
      <c r="K224" s="59"/>
    </row>
    <row r="225" spans="9:11" x14ac:dyDescent="0.2">
      <c r="I225" s="59"/>
      <c r="J225" s="59"/>
      <c r="K225" s="59"/>
    </row>
    <row r="226" spans="9:11" x14ac:dyDescent="0.2">
      <c r="I226" s="59"/>
      <c r="J226" s="59"/>
      <c r="K226" s="59"/>
    </row>
    <row r="227" spans="9:11" x14ac:dyDescent="0.2">
      <c r="I227" s="59"/>
      <c r="J227" s="59"/>
      <c r="K227" s="59"/>
    </row>
    <row r="228" spans="9:11" x14ac:dyDescent="0.2">
      <c r="I228" s="59"/>
      <c r="J228" s="59"/>
      <c r="K228" s="59"/>
    </row>
    <row r="229" spans="9:11" x14ac:dyDescent="0.2">
      <c r="I229" s="59"/>
      <c r="J229" s="59"/>
      <c r="K229" s="59"/>
    </row>
    <row r="230" spans="9:11" x14ac:dyDescent="0.2">
      <c r="I230" s="59"/>
      <c r="J230" s="59"/>
      <c r="K230" s="59"/>
    </row>
    <row r="231" spans="9:11" x14ac:dyDescent="0.2">
      <c r="I231" s="59"/>
      <c r="J231" s="59"/>
      <c r="K231" s="59"/>
    </row>
    <row r="232" spans="9:11" x14ac:dyDescent="0.2">
      <c r="I232" s="59"/>
      <c r="J232" s="59"/>
      <c r="K232" s="59"/>
    </row>
    <row r="233" spans="9:11" x14ac:dyDescent="0.2">
      <c r="I233" s="59"/>
      <c r="J233" s="59"/>
      <c r="K233" s="59"/>
    </row>
    <row r="234" spans="9:11" x14ac:dyDescent="0.2">
      <c r="I234" s="59"/>
      <c r="J234" s="59"/>
      <c r="K234" s="59"/>
    </row>
    <row r="235" spans="9:11" x14ac:dyDescent="0.2">
      <c r="I235" s="59"/>
      <c r="J235" s="59"/>
      <c r="K235" s="59"/>
    </row>
    <row r="236" spans="9:11" x14ac:dyDescent="0.2">
      <c r="I236" s="59"/>
      <c r="J236" s="59"/>
      <c r="K236" s="59"/>
    </row>
    <row r="237" spans="9:11" x14ac:dyDescent="0.2">
      <c r="I237" s="59"/>
      <c r="J237" s="59"/>
      <c r="K237" s="59"/>
    </row>
    <row r="238" spans="9:11" x14ac:dyDescent="0.2">
      <c r="I238" s="59"/>
      <c r="J238" s="59"/>
      <c r="K238" s="59"/>
    </row>
    <row r="239" spans="9:11" x14ac:dyDescent="0.2">
      <c r="I239" s="59"/>
      <c r="J239" s="59"/>
      <c r="K239" s="59"/>
    </row>
    <row r="240" spans="9:11" x14ac:dyDescent="0.2">
      <c r="I240" s="59"/>
      <c r="J240" s="59"/>
      <c r="K240" s="59"/>
    </row>
    <row r="241" spans="9:11" x14ac:dyDescent="0.2">
      <c r="I241" s="59"/>
      <c r="J241" s="59"/>
      <c r="K241" s="59"/>
    </row>
    <row r="242" spans="9:11" x14ac:dyDescent="0.2">
      <c r="I242" s="59"/>
      <c r="J242" s="59"/>
      <c r="K242" s="59"/>
    </row>
    <row r="243" spans="9:11" x14ac:dyDescent="0.2">
      <c r="I243" s="59"/>
      <c r="J243" s="59"/>
      <c r="K243" s="59"/>
    </row>
    <row r="244" spans="9:11" x14ac:dyDescent="0.2">
      <c r="I244" s="59"/>
      <c r="J244" s="59"/>
      <c r="K244" s="59"/>
    </row>
    <row r="245" spans="9:11" x14ac:dyDescent="0.2">
      <c r="I245" s="59"/>
      <c r="J245" s="59"/>
      <c r="K245" s="59"/>
    </row>
    <row r="246" spans="9:11" x14ac:dyDescent="0.2">
      <c r="I246" s="59"/>
      <c r="J246" s="59"/>
      <c r="K246" s="59"/>
    </row>
    <row r="247" spans="9:11" x14ac:dyDescent="0.2">
      <c r="I247" s="59"/>
      <c r="J247" s="59"/>
      <c r="K247" s="59"/>
    </row>
    <row r="248" spans="9:11" x14ac:dyDescent="0.2">
      <c r="I248" s="59"/>
      <c r="J248" s="59"/>
      <c r="K248" s="59"/>
    </row>
    <row r="249" spans="9:11" x14ac:dyDescent="0.2">
      <c r="I249" s="59"/>
      <c r="J249" s="59"/>
      <c r="K249" s="59"/>
    </row>
    <row r="250" spans="9:11" x14ac:dyDescent="0.2">
      <c r="I250" s="59"/>
      <c r="J250" s="59"/>
      <c r="K250" s="59"/>
    </row>
    <row r="251" spans="9:11" x14ac:dyDescent="0.2">
      <c r="I251" s="59"/>
      <c r="J251" s="59"/>
      <c r="K251" s="59"/>
    </row>
    <row r="252" spans="9:11" x14ac:dyDescent="0.2">
      <c r="I252" s="59"/>
      <c r="J252" s="59"/>
      <c r="K252" s="59"/>
    </row>
    <row r="253" spans="9:11" x14ac:dyDescent="0.2">
      <c r="I253" s="59"/>
      <c r="J253" s="59"/>
      <c r="K253" s="59"/>
    </row>
    <row r="254" spans="9:11" x14ac:dyDescent="0.2">
      <c r="I254" s="59"/>
      <c r="J254" s="59"/>
      <c r="K254" s="59"/>
    </row>
    <row r="255" spans="9:11" x14ac:dyDescent="0.2">
      <c r="I255" s="59"/>
      <c r="J255" s="59"/>
      <c r="K255" s="59"/>
    </row>
    <row r="256" spans="9:11" x14ac:dyDescent="0.2">
      <c r="I256" s="59"/>
      <c r="J256" s="59"/>
      <c r="K256" s="59"/>
    </row>
    <row r="257" spans="9:11" x14ac:dyDescent="0.2">
      <c r="I257" s="59"/>
      <c r="J257" s="59"/>
      <c r="K257" s="59"/>
    </row>
    <row r="258" spans="9:11" x14ac:dyDescent="0.2">
      <c r="I258" s="59"/>
      <c r="J258" s="59"/>
      <c r="K258" s="59"/>
    </row>
    <row r="259" spans="9:11" x14ac:dyDescent="0.2">
      <c r="I259" s="59"/>
      <c r="J259" s="59"/>
      <c r="K259" s="59"/>
    </row>
    <row r="260" spans="9:11" x14ac:dyDescent="0.2">
      <c r="I260" s="59"/>
      <c r="J260" s="59"/>
      <c r="K260" s="59"/>
    </row>
    <row r="261" spans="9:11" x14ac:dyDescent="0.2">
      <c r="I261" s="59"/>
      <c r="J261" s="59"/>
      <c r="K261" s="59"/>
    </row>
    <row r="262" spans="9:11" x14ac:dyDescent="0.2">
      <c r="I262" s="59"/>
      <c r="J262" s="59"/>
      <c r="K262" s="59"/>
    </row>
    <row r="263" spans="9:11" x14ac:dyDescent="0.2">
      <c r="I263" s="59"/>
      <c r="J263" s="59"/>
      <c r="K263" s="59"/>
    </row>
    <row r="264" spans="9:11" x14ac:dyDescent="0.2">
      <c r="I264" s="59"/>
      <c r="J264" s="59"/>
      <c r="K264" s="59"/>
    </row>
    <row r="265" spans="9:11" x14ac:dyDescent="0.2">
      <c r="I265" s="59"/>
      <c r="J265" s="59"/>
      <c r="K265" s="59"/>
    </row>
    <row r="266" spans="9:11" x14ac:dyDescent="0.2">
      <c r="I266" s="59"/>
      <c r="J266" s="59"/>
      <c r="K266" s="59"/>
    </row>
    <row r="267" spans="9:11" x14ac:dyDescent="0.2">
      <c r="I267" s="59"/>
      <c r="J267" s="59"/>
      <c r="K267" s="59"/>
    </row>
    <row r="268" spans="9:11" x14ac:dyDescent="0.2">
      <c r="I268" s="59"/>
      <c r="J268" s="59"/>
      <c r="K268" s="59"/>
    </row>
    <row r="269" spans="9:11" x14ac:dyDescent="0.2">
      <c r="I269" s="59"/>
      <c r="J269" s="59"/>
      <c r="K269" s="59"/>
    </row>
    <row r="270" spans="9:11" x14ac:dyDescent="0.2">
      <c r="I270" s="59"/>
      <c r="J270" s="59"/>
      <c r="K270" s="59"/>
    </row>
    <row r="271" spans="9:11" x14ac:dyDescent="0.2">
      <c r="I271" s="59"/>
      <c r="J271" s="59"/>
      <c r="K271" s="59"/>
    </row>
    <row r="272" spans="9:11" x14ac:dyDescent="0.2">
      <c r="I272" s="59"/>
      <c r="J272" s="59"/>
      <c r="K272" s="59"/>
    </row>
  </sheetData>
  <mergeCells count="1">
    <mergeCell ref="B21:H21"/>
  </mergeCells>
  <hyperlinks>
    <hyperlink ref="A1" location="Turinys!A1" display="↖ atgal į turinį" xr:uid="{00000000-0004-0000-21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4FA1CC"/>
  </sheetPr>
  <dimension ref="A1:K273"/>
  <sheetViews>
    <sheetView showGridLines="0" showRowColHeaders="0" zoomScaleNormal="100" workbookViewId="0"/>
  </sheetViews>
  <sheetFormatPr defaultRowHeight="14.25" x14ac:dyDescent="0.2"/>
  <cols>
    <col min="1" max="1" width="9" style="72"/>
    <col min="2" max="2" width="10.875" style="59" customWidth="1"/>
    <col min="3" max="3" width="26.625" style="59" customWidth="1"/>
    <col min="4" max="6" width="10.25" style="59" customWidth="1"/>
    <col min="7" max="8" width="9" style="59"/>
    <col min="9" max="11" width="9" style="41"/>
    <col min="12" max="16384" width="9" style="59"/>
  </cols>
  <sheetData>
    <row r="1" spans="1:11" x14ac:dyDescent="0.2">
      <c r="A1" s="12" t="s">
        <v>0</v>
      </c>
      <c r="B1" s="77"/>
      <c r="C1" s="77"/>
      <c r="D1" s="26"/>
      <c r="E1" s="26"/>
      <c r="F1" s="26"/>
      <c r="G1" s="26"/>
      <c r="H1" s="26"/>
      <c r="I1" s="37"/>
      <c r="J1" s="37"/>
      <c r="K1" s="37"/>
    </row>
    <row r="2" spans="1:11" ht="15" thickBot="1" x14ac:dyDescent="0.25">
      <c r="B2" s="27"/>
      <c r="C2" s="27"/>
      <c r="D2" s="27"/>
      <c r="E2" s="27"/>
      <c r="F2" s="27"/>
      <c r="G2" s="27"/>
      <c r="H2" s="27"/>
      <c r="I2" s="37"/>
      <c r="J2" s="37"/>
      <c r="K2" s="37"/>
    </row>
    <row r="3" spans="1:11" ht="15" x14ac:dyDescent="0.25">
      <c r="B3" s="304" t="s">
        <v>342</v>
      </c>
      <c r="C3" s="25"/>
      <c r="D3" s="25"/>
      <c r="E3" s="25"/>
      <c r="F3" s="25"/>
      <c r="G3" s="25"/>
      <c r="H3" s="25"/>
      <c r="I3" s="25"/>
      <c r="J3" s="37"/>
      <c r="K3" s="37"/>
    </row>
    <row r="4" spans="1:11" x14ac:dyDescent="0.2">
      <c r="B4" s="38"/>
      <c r="C4" s="39"/>
      <c r="D4" s="38"/>
      <c r="E4" s="39"/>
      <c r="F4" s="38"/>
      <c r="G4" s="38"/>
      <c r="I4" s="37"/>
      <c r="J4" s="37"/>
      <c r="K4" s="37"/>
    </row>
    <row r="5" spans="1:11" ht="27" customHeight="1" x14ac:dyDescent="0.2">
      <c r="B5" s="256" t="s">
        <v>120</v>
      </c>
      <c r="C5" s="257" t="s">
        <v>121</v>
      </c>
      <c r="D5" s="258">
        <v>2014</v>
      </c>
      <c r="E5" s="258">
        <v>2015</v>
      </c>
      <c r="F5" s="258">
        <v>2016</v>
      </c>
      <c r="G5" s="258">
        <v>2017</v>
      </c>
      <c r="H5" s="259">
        <v>2018</v>
      </c>
      <c r="I5" s="259">
        <v>2019</v>
      </c>
      <c r="J5" s="37"/>
      <c r="K5" s="37"/>
    </row>
    <row r="6" spans="1:11" ht="27.75" customHeight="1" x14ac:dyDescent="0.2">
      <c r="B6" s="260"/>
      <c r="C6" s="539" t="s">
        <v>171</v>
      </c>
      <c r="D6" s="540">
        <v>-9.9571362372569272</v>
      </c>
      <c r="E6" s="540">
        <v>40.186204299999865</v>
      </c>
      <c r="F6" s="540">
        <v>153.17200000000045</v>
      </c>
      <c r="G6" s="540">
        <v>137.90569999999971</v>
      </c>
      <c r="H6" s="540">
        <v>52.110899999999909</v>
      </c>
      <c r="I6" s="540">
        <v>136.4</v>
      </c>
      <c r="J6" s="37"/>
      <c r="K6" s="37"/>
    </row>
    <row r="7" spans="1:11" ht="24" customHeight="1" x14ac:dyDescent="0.2">
      <c r="B7" s="262"/>
      <c r="C7" s="261" t="s">
        <v>172</v>
      </c>
      <c r="D7" s="480">
        <v>7.2415720574604343</v>
      </c>
      <c r="E7" s="480">
        <v>75.195104030000053</v>
      </c>
      <c r="F7" s="480">
        <v>193.12730000000028</v>
      </c>
      <c r="G7" s="480">
        <v>138.07830000000027</v>
      </c>
      <c r="H7" s="481">
        <v>59.067799999999345</v>
      </c>
      <c r="I7" s="481">
        <v>140</v>
      </c>
      <c r="J7" s="37"/>
      <c r="K7" s="37"/>
    </row>
    <row r="8" spans="1:11" ht="13.5" customHeight="1" x14ac:dyDescent="0.2">
      <c r="B8" s="263" t="s">
        <v>68</v>
      </c>
      <c r="C8" s="262" t="s">
        <v>126</v>
      </c>
      <c r="D8" s="482">
        <v>-35.994323447636795</v>
      </c>
      <c r="E8" s="482">
        <v>-37.838753819999987</v>
      </c>
      <c r="F8" s="482">
        <v>12.905200000000185</v>
      </c>
      <c r="G8" s="482">
        <v>52.716500000000003</v>
      </c>
      <c r="H8" s="483">
        <v>39.413199999999719</v>
      </c>
      <c r="I8" s="484">
        <v>75.832799999999807</v>
      </c>
      <c r="J8" s="37"/>
      <c r="K8" s="37"/>
    </row>
    <row r="9" spans="1:11" ht="27.75" customHeight="1" x14ac:dyDescent="0.2">
      <c r="B9" s="264" t="s">
        <v>132</v>
      </c>
      <c r="C9" s="265" t="s">
        <v>33</v>
      </c>
      <c r="D9" s="482">
        <v>16.445088044485544</v>
      </c>
      <c r="E9" s="482">
        <v>18.000671800000127</v>
      </c>
      <c r="F9" s="482">
        <v>30.729899999999908</v>
      </c>
      <c r="G9" s="482">
        <v>28.989000000000001</v>
      </c>
      <c r="H9" s="483">
        <v>26.812299999999812</v>
      </c>
      <c r="I9" s="484">
        <v>32.978300000000047</v>
      </c>
      <c r="J9" s="37"/>
      <c r="K9" s="37"/>
    </row>
    <row r="10" spans="1:11" ht="24" customHeight="1" x14ac:dyDescent="0.2">
      <c r="B10" s="264" t="s">
        <v>137</v>
      </c>
      <c r="C10" s="265" t="s">
        <v>34</v>
      </c>
      <c r="D10" s="482">
        <v>9.3802421223354759</v>
      </c>
      <c r="E10" s="482">
        <v>27.677423829999984</v>
      </c>
      <c r="F10" s="482">
        <v>24.771099999999976</v>
      </c>
      <c r="G10" s="482">
        <v>51.965099999999978</v>
      </c>
      <c r="H10" s="483">
        <v>33.813299999999927</v>
      </c>
      <c r="I10" s="484">
        <v>39.465299999999928</v>
      </c>
      <c r="J10" s="37"/>
      <c r="K10" s="37"/>
    </row>
    <row r="11" spans="1:11" ht="15" customHeight="1" x14ac:dyDescent="0.2">
      <c r="B11" s="264" t="s">
        <v>140</v>
      </c>
      <c r="C11" s="265" t="s">
        <v>76</v>
      </c>
      <c r="D11" s="482">
        <v>-3.6597833642261359</v>
      </c>
      <c r="E11" s="482">
        <v>-6.8615129599999998</v>
      </c>
      <c r="F11" s="482">
        <v>-5.7205999999999984</v>
      </c>
      <c r="G11" s="482">
        <v>-4.5775000000000006</v>
      </c>
      <c r="H11" s="483">
        <v>-5.7274000000000003</v>
      </c>
      <c r="I11" s="484">
        <v>-3.8570999999999995</v>
      </c>
      <c r="J11" s="37"/>
      <c r="K11" s="37"/>
    </row>
    <row r="12" spans="1:11" ht="15" customHeight="1" x14ac:dyDescent="0.2">
      <c r="B12" s="264" t="s">
        <v>145</v>
      </c>
      <c r="C12" s="265" t="s">
        <v>103</v>
      </c>
      <c r="D12" s="482">
        <v>0.38001042632066673</v>
      </c>
      <c r="E12" s="482">
        <v>1.3692971699999998</v>
      </c>
      <c r="F12" s="482">
        <v>1.7604000000000006</v>
      </c>
      <c r="G12" s="482">
        <v>3.6418999999999997</v>
      </c>
      <c r="H12" s="483">
        <v>8.7896999999999998</v>
      </c>
      <c r="I12" s="484">
        <v>5.2990000000000004</v>
      </c>
      <c r="J12" s="37"/>
      <c r="K12" s="37"/>
    </row>
    <row r="13" spans="1:11" ht="15" customHeight="1" x14ac:dyDescent="0.2">
      <c r="B13" s="264" t="s">
        <v>147</v>
      </c>
      <c r="C13" s="265" t="s">
        <v>35</v>
      </c>
      <c r="D13" s="482">
        <v>1.9804216867469877</v>
      </c>
      <c r="E13" s="482">
        <v>2.3444886800000004</v>
      </c>
      <c r="F13" s="482">
        <v>0.1027</v>
      </c>
      <c r="G13" s="482">
        <v>0.13419999999999999</v>
      </c>
      <c r="H13" s="483">
        <v>0</v>
      </c>
      <c r="I13" s="484">
        <v>0</v>
      </c>
      <c r="J13" s="37"/>
      <c r="K13" s="37"/>
    </row>
    <row r="14" spans="1:11" ht="15" customHeight="1" x14ac:dyDescent="0.2">
      <c r="B14" s="264" t="s">
        <v>151</v>
      </c>
      <c r="C14" s="265" t="s">
        <v>37</v>
      </c>
      <c r="D14" s="482">
        <v>-57.981638090824823</v>
      </c>
      <c r="E14" s="482">
        <v>-71.333753690000009</v>
      </c>
      <c r="F14" s="482">
        <v>-46.678199999999983</v>
      </c>
      <c r="G14" s="482">
        <v>-27.951499999999999</v>
      </c>
      <c r="H14" s="483">
        <v>-16.353200000000012</v>
      </c>
      <c r="I14" s="484">
        <v>-6.115399999999994</v>
      </c>
      <c r="J14" s="37"/>
      <c r="K14" s="37"/>
    </row>
    <row r="15" spans="1:11" ht="15" customHeight="1" x14ac:dyDescent="0.2">
      <c r="B15" s="264" t="s">
        <v>156</v>
      </c>
      <c r="C15" s="265" t="s">
        <v>20</v>
      </c>
      <c r="D15" s="482">
        <v>-2.5017956441149289</v>
      </c>
      <c r="E15" s="482">
        <v>-9.0353686500000041</v>
      </c>
      <c r="F15" s="482">
        <v>7.9398999999999944</v>
      </c>
      <c r="G15" s="482">
        <v>0.51530000000001741</v>
      </c>
      <c r="H15" s="483">
        <v>-7.9215</v>
      </c>
      <c r="I15" s="484">
        <v>7.8818000000000179</v>
      </c>
      <c r="J15" s="37"/>
      <c r="K15" s="37"/>
    </row>
    <row r="16" spans="1:11" ht="36.75" customHeight="1" x14ac:dyDescent="0.2">
      <c r="B16" s="264" t="s">
        <v>159</v>
      </c>
      <c r="C16" s="265" t="s">
        <v>173</v>
      </c>
      <c r="D16" s="485">
        <v>-3.6868628359592225E-2</v>
      </c>
      <c r="E16" s="485">
        <v>0</v>
      </c>
      <c r="F16" s="485">
        <v>0</v>
      </c>
      <c r="G16" s="485">
        <v>0</v>
      </c>
      <c r="H16" s="486">
        <v>0</v>
      </c>
      <c r="I16" s="484">
        <v>0</v>
      </c>
      <c r="J16" s="37"/>
      <c r="K16" s="37"/>
    </row>
    <row r="17" spans="2:11" ht="48" customHeight="1" x14ac:dyDescent="0.2">
      <c r="B17" s="263" t="s">
        <v>69</v>
      </c>
      <c r="C17" s="262" t="s">
        <v>174</v>
      </c>
      <c r="D17" s="482">
        <v>43.235895505097318</v>
      </c>
      <c r="E17" s="482">
        <v>113.03385785000003</v>
      </c>
      <c r="F17" s="482">
        <v>180.22210000000004</v>
      </c>
      <c r="G17" s="482">
        <v>85.361799999999988</v>
      </c>
      <c r="H17" s="483">
        <v>19.654599999999977</v>
      </c>
      <c r="I17" s="484">
        <v>64.212500000000006</v>
      </c>
      <c r="J17" s="37"/>
      <c r="K17" s="37"/>
    </row>
    <row r="18" spans="2:11" ht="27" customHeight="1" x14ac:dyDescent="0.2">
      <c r="B18" s="264" t="s">
        <v>167</v>
      </c>
      <c r="C18" s="265" t="s">
        <v>39</v>
      </c>
      <c r="D18" s="482">
        <v>26.037187210379983</v>
      </c>
      <c r="E18" s="482">
        <v>78.024958119999994</v>
      </c>
      <c r="F18" s="482">
        <v>140.26679999999999</v>
      </c>
      <c r="G18" s="482">
        <v>85.189200000000014</v>
      </c>
      <c r="H18" s="483">
        <v>12.697699999999953</v>
      </c>
      <c r="I18" s="484">
        <v>60.59600000000006</v>
      </c>
      <c r="J18" s="37"/>
      <c r="K18" s="37"/>
    </row>
    <row r="19" spans="2:11" ht="36" customHeight="1" x14ac:dyDescent="0.2">
      <c r="B19" s="266" t="s">
        <v>169</v>
      </c>
      <c r="C19" s="267" t="s">
        <v>175</v>
      </c>
      <c r="D19" s="480">
        <v>1.6925393883225206</v>
      </c>
      <c r="E19" s="480">
        <v>2.4065354999999999</v>
      </c>
      <c r="F19" s="480">
        <v>0.23380000000000017</v>
      </c>
      <c r="G19" s="480">
        <v>2.2088000000000001</v>
      </c>
      <c r="H19" s="483">
        <v>0.31829999999999925</v>
      </c>
      <c r="I19" s="484">
        <v>1.5579000000000001</v>
      </c>
      <c r="J19" s="37"/>
      <c r="K19" s="37"/>
    </row>
    <row r="20" spans="2:11" ht="38.25" x14ac:dyDescent="0.2">
      <c r="B20" s="268" t="s">
        <v>176</v>
      </c>
      <c r="C20" s="269" t="s">
        <v>177</v>
      </c>
      <c r="D20" s="487">
        <v>15.506168906394814</v>
      </c>
      <c r="E20" s="487">
        <v>32.602364230000006</v>
      </c>
      <c r="F20" s="487">
        <v>39.721499999999999</v>
      </c>
      <c r="G20" s="487">
        <v>-2.0362000000000116</v>
      </c>
      <c r="H20" s="488">
        <v>6.6385999999999914</v>
      </c>
      <c r="I20" s="489">
        <v>2.0585999999999913</v>
      </c>
      <c r="J20" s="37"/>
      <c r="K20" s="37"/>
    </row>
    <row r="21" spans="2:11" x14ac:dyDescent="0.2">
      <c r="B21" s="61"/>
      <c r="C21" s="62"/>
      <c r="D21" s="64"/>
      <c r="E21" s="64"/>
      <c r="F21" s="64"/>
      <c r="G21" s="64"/>
      <c r="H21" s="64"/>
      <c r="I21" s="37"/>
      <c r="J21" s="37"/>
      <c r="K21" s="37"/>
    </row>
    <row r="22" spans="2:11" ht="15" thickBot="1" x14ac:dyDescent="0.25">
      <c r="B22" s="620" t="s">
        <v>319</v>
      </c>
      <c r="C22" s="620"/>
      <c r="D22" s="620"/>
      <c r="E22" s="620"/>
      <c r="F22" s="620"/>
      <c r="G22" s="620"/>
      <c r="H22" s="620"/>
      <c r="I22" s="620"/>
      <c r="J22" s="37"/>
      <c r="K22" s="37"/>
    </row>
    <row r="23" spans="2:11" x14ac:dyDescent="0.2">
      <c r="B23" s="38"/>
      <c r="C23" s="39"/>
      <c r="D23" s="38"/>
      <c r="E23" s="39"/>
      <c r="F23" s="38"/>
      <c r="G23" s="38"/>
      <c r="I23" s="37"/>
      <c r="J23" s="37"/>
      <c r="K23" s="37"/>
    </row>
    <row r="24" spans="2:11" x14ac:dyDescent="0.2">
      <c r="I24" s="59"/>
      <c r="J24" s="59"/>
      <c r="K24" s="59"/>
    </row>
    <row r="25" spans="2:11" x14ac:dyDescent="0.2">
      <c r="I25" s="59"/>
      <c r="J25" s="59"/>
      <c r="K25" s="59"/>
    </row>
    <row r="26" spans="2:11" x14ac:dyDescent="0.2">
      <c r="I26" s="59"/>
      <c r="J26" s="59"/>
      <c r="K26" s="59"/>
    </row>
    <row r="27" spans="2:11" x14ac:dyDescent="0.2">
      <c r="I27" s="59"/>
      <c r="J27" s="59"/>
      <c r="K27" s="59"/>
    </row>
    <row r="28" spans="2:11" x14ac:dyDescent="0.2">
      <c r="I28" s="59"/>
      <c r="J28" s="59"/>
      <c r="K28" s="59"/>
    </row>
    <row r="29" spans="2:11" x14ac:dyDescent="0.2">
      <c r="I29" s="59"/>
      <c r="J29" s="59"/>
      <c r="K29" s="59"/>
    </row>
    <row r="30" spans="2:11" x14ac:dyDescent="0.2">
      <c r="I30" s="59"/>
      <c r="J30" s="59"/>
      <c r="K30" s="59"/>
    </row>
    <row r="31" spans="2:11" x14ac:dyDescent="0.2">
      <c r="I31" s="59"/>
      <c r="J31" s="59"/>
      <c r="K31" s="59"/>
    </row>
    <row r="32" spans="2:11" x14ac:dyDescent="0.2">
      <c r="I32" s="59"/>
      <c r="J32" s="59"/>
      <c r="K32" s="59"/>
    </row>
    <row r="33" spans="9:11" x14ac:dyDescent="0.2">
      <c r="I33" s="59"/>
      <c r="J33" s="59"/>
      <c r="K33" s="59"/>
    </row>
    <row r="34" spans="9:11" x14ac:dyDescent="0.2">
      <c r="I34" s="59"/>
      <c r="J34" s="59"/>
      <c r="K34" s="59"/>
    </row>
    <row r="35" spans="9:11" x14ac:dyDescent="0.2">
      <c r="I35" s="59"/>
      <c r="J35" s="59"/>
      <c r="K35" s="59"/>
    </row>
    <row r="36" spans="9:11" x14ac:dyDescent="0.2">
      <c r="I36" s="59"/>
      <c r="J36" s="59"/>
      <c r="K36" s="59"/>
    </row>
    <row r="37" spans="9:11" x14ac:dyDescent="0.2">
      <c r="I37" s="59"/>
      <c r="J37" s="59"/>
      <c r="K37" s="59"/>
    </row>
    <row r="38" spans="9:11" x14ac:dyDescent="0.2">
      <c r="I38" s="59"/>
      <c r="J38" s="59"/>
      <c r="K38" s="59"/>
    </row>
    <row r="39" spans="9:11" x14ac:dyDescent="0.2">
      <c r="I39" s="59"/>
      <c r="J39" s="59"/>
      <c r="K39" s="59"/>
    </row>
    <row r="40" spans="9:11" x14ac:dyDescent="0.2">
      <c r="I40" s="59"/>
      <c r="J40" s="59"/>
      <c r="K40" s="59"/>
    </row>
    <row r="41" spans="9:11" x14ac:dyDescent="0.2">
      <c r="I41" s="59"/>
      <c r="J41" s="59"/>
      <c r="K41" s="59"/>
    </row>
    <row r="42" spans="9:11" x14ac:dyDescent="0.2">
      <c r="I42" s="59"/>
      <c r="J42" s="59"/>
      <c r="K42" s="59"/>
    </row>
    <row r="43" spans="9:11" x14ac:dyDescent="0.2">
      <c r="I43" s="59"/>
      <c r="J43" s="59"/>
      <c r="K43" s="59"/>
    </row>
    <row r="44" spans="9:11" x14ac:dyDescent="0.2">
      <c r="I44" s="59"/>
      <c r="J44" s="59"/>
      <c r="K44" s="59"/>
    </row>
    <row r="45" spans="9:11" x14ac:dyDescent="0.2">
      <c r="I45" s="59"/>
      <c r="J45" s="59"/>
      <c r="K45" s="59"/>
    </row>
    <row r="46" spans="9:11" x14ac:dyDescent="0.2">
      <c r="I46" s="59"/>
      <c r="J46" s="59"/>
      <c r="K46" s="59"/>
    </row>
    <row r="47" spans="9:11" x14ac:dyDescent="0.2">
      <c r="I47" s="59"/>
      <c r="J47" s="59"/>
      <c r="K47" s="59"/>
    </row>
    <row r="48" spans="9:11" x14ac:dyDescent="0.2">
      <c r="I48" s="59"/>
      <c r="J48" s="59"/>
      <c r="K48" s="59"/>
    </row>
    <row r="49" spans="9:11" x14ac:dyDescent="0.2">
      <c r="I49" s="59"/>
      <c r="J49" s="59"/>
      <c r="K49" s="59"/>
    </row>
    <row r="50" spans="9:11" x14ac:dyDescent="0.2">
      <c r="I50" s="59"/>
      <c r="J50" s="59"/>
      <c r="K50" s="59"/>
    </row>
    <row r="51" spans="9:11" x14ac:dyDescent="0.2">
      <c r="I51" s="59"/>
      <c r="J51" s="59"/>
      <c r="K51" s="59"/>
    </row>
    <row r="52" spans="9:11" x14ac:dyDescent="0.2">
      <c r="I52" s="59"/>
      <c r="J52" s="59"/>
      <c r="K52" s="59"/>
    </row>
    <row r="53" spans="9:11" x14ac:dyDescent="0.2">
      <c r="I53" s="59"/>
      <c r="J53" s="59"/>
      <c r="K53" s="59"/>
    </row>
    <row r="54" spans="9:11" x14ac:dyDescent="0.2">
      <c r="I54" s="59"/>
      <c r="J54" s="59"/>
      <c r="K54" s="59"/>
    </row>
    <row r="55" spans="9:11" x14ac:dyDescent="0.2">
      <c r="I55" s="59"/>
      <c r="J55" s="59"/>
      <c r="K55" s="59"/>
    </row>
    <row r="56" spans="9:11" x14ac:dyDescent="0.2">
      <c r="I56" s="59"/>
      <c r="J56" s="59"/>
      <c r="K56" s="59"/>
    </row>
    <row r="57" spans="9:11" x14ac:dyDescent="0.2">
      <c r="I57" s="59"/>
      <c r="J57" s="59"/>
      <c r="K57" s="59"/>
    </row>
    <row r="58" spans="9:11" x14ac:dyDescent="0.2">
      <c r="I58" s="59"/>
      <c r="J58" s="59"/>
      <c r="K58" s="59"/>
    </row>
    <row r="59" spans="9:11" x14ac:dyDescent="0.2">
      <c r="I59" s="59"/>
      <c r="J59" s="59"/>
      <c r="K59" s="59"/>
    </row>
    <row r="60" spans="9:11" x14ac:dyDescent="0.2">
      <c r="I60" s="59"/>
      <c r="J60" s="59"/>
      <c r="K60" s="59"/>
    </row>
    <row r="61" spans="9:11" x14ac:dyDescent="0.2">
      <c r="I61" s="59"/>
      <c r="J61" s="59"/>
      <c r="K61" s="59"/>
    </row>
    <row r="62" spans="9:11" x14ac:dyDescent="0.2">
      <c r="I62" s="59"/>
      <c r="J62" s="59"/>
      <c r="K62" s="59"/>
    </row>
    <row r="63" spans="9:11" x14ac:dyDescent="0.2">
      <c r="I63" s="59"/>
      <c r="J63" s="59"/>
      <c r="K63" s="59"/>
    </row>
    <row r="64" spans="9:11" x14ac:dyDescent="0.2">
      <c r="I64" s="59"/>
      <c r="J64" s="59"/>
      <c r="K64" s="59"/>
    </row>
    <row r="65" spans="9:11" x14ac:dyDescent="0.2">
      <c r="I65" s="59"/>
      <c r="J65" s="59"/>
      <c r="K65" s="59"/>
    </row>
    <row r="66" spans="9:11" x14ac:dyDescent="0.2">
      <c r="I66" s="59"/>
      <c r="J66" s="59"/>
      <c r="K66" s="59"/>
    </row>
    <row r="67" spans="9:11" x14ac:dyDescent="0.2">
      <c r="I67" s="59"/>
      <c r="J67" s="59"/>
      <c r="K67" s="59"/>
    </row>
    <row r="68" spans="9:11" x14ac:dyDescent="0.2">
      <c r="I68" s="59"/>
      <c r="J68" s="59"/>
      <c r="K68" s="59"/>
    </row>
    <row r="69" spans="9:11" x14ac:dyDescent="0.2">
      <c r="I69" s="59"/>
      <c r="J69" s="59"/>
      <c r="K69" s="59"/>
    </row>
    <row r="70" spans="9:11" x14ac:dyDescent="0.2">
      <c r="I70" s="59"/>
      <c r="J70" s="59"/>
      <c r="K70" s="59"/>
    </row>
    <row r="71" spans="9:11" x14ac:dyDescent="0.2">
      <c r="I71" s="59"/>
      <c r="J71" s="59"/>
      <c r="K71" s="59"/>
    </row>
    <row r="72" spans="9:11" x14ac:dyDescent="0.2">
      <c r="I72" s="59"/>
      <c r="J72" s="59"/>
      <c r="K72" s="59"/>
    </row>
    <row r="73" spans="9:11" x14ac:dyDescent="0.2">
      <c r="I73" s="59"/>
      <c r="J73" s="59"/>
      <c r="K73" s="59"/>
    </row>
    <row r="74" spans="9:11" x14ac:dyDescent="0.2">
      <c r="I74" s="59"/>
      <c r="J74" s="59"/>
      <c r="K74" s="59"/>
    </row>
    <row r="75" spans="9:11" x14ac:dyDescent="0.2">
      <c r="I75" s="59"/>
      <c r="J75" s="59"/>
      <c r="K75" s="59"/>
    </row>
    <row r="76" spans="9:11" x14ac:dyDescent="0.2">
      <c r="I76" s="59"/>
      <c r="J76" s="59"/>
      <c r="K76" s="59"/>
    </row>
    <row r="77" spans="9:11" x14ac:dyDescent="0.2">
      <c r="I77" s="59"/>
      <c r="J77" s="59"/>
      <c r="K77" s="59"/>
    </row>
    <row r="78" spans="9:11" x14ac:dyDescent="0.2">
      <c r="I78" s="59"/>
      <c r="J78" s="59"/>
      <c r="K78" s="59"/>
    </row>
    <row r="79" spans="9:11" x14ac:dyDescent="0.2">
      <c r="I79" s="59"/>
      <c r="J79" s="59"/>
      <c r="K79" s="59"/>
    </row>
    <row r="80" spans="9:11" x14ac:dyDescent="0.2">
      <c r="I80" s="59"/>
      <c r="J80" s="59"/>
      <c r="K80" s="59"/>
    </row>
    <row r="81" spans="9:11" x14ac:dyDescent="0.2">
      <c r="I81" s="59"/>
      <c r="J81" s="59"/>
      <c r="K81" s="59"/>
    </row>
    <row r="82" spans="9:11" x14ac:dyDescent="0.2">
      <c r="I82" s="59"/>
      <c r="J82" s="59"/>
      <c r="K82" s="59"/>
    </row>
    <row r="83" spans="9:11" x14ac:dyDescent="0.2">
      <c r="I83" s="59"/>
      <c r="J83" s="59"/>
      <c r="K83" s="59"/>
    </row>
    <row r="84" spans="9:11" x14ac:dyDescent="0.2">
      <c r="I84" s="59"/>
      <c r="J84" s="59"/>
      <c r="K84" s="59"/>
    </row>
    <row r="85" spans="9:11" x14ac:dyDescent="0.2">
      <c r="I85" s="59"/>
      <c r="J85" s="59"/>
      <c r="K85" s="59"/>
    </row>
    <row r="86" spans="9:11" x14ac:dyDescent="0.2">
      <c r="I86" s="59"/>
      <c r="J86" s="59"/>
      <c r="K86" s="59"/>
    </row>
    <row r="87" spans="9:11" x14ac:dyDescent="0.2">
      <c r="I87" s="59"/>
      <c r="J87" s="59"/>
      <c r="K87" s="59"/>
    </row>
    <row r="88" spans="9:11" x14ac:dyDescent="0.2">
      <c r="I88" s="59"/>
      <c r="J88" s="59"/>
      <c r="K88" s="59"/>
    </row>
    <row r="89" spans="9:11" x14ac:dyDescent="0.2">
      <c r="I89" s="59"/>
      <c r="J89" s="59"/>
      <c r="K89" s="59"/>
    </row>
    <row r="90" spans="9:11" x14ac:dyDescent="0.2">
      <c r="I90" s="59"/>
      <c r="J90" s="59"/>
      <c r="K90" s="59"/>
    </row>
    <row r="91" spans="9:11" x14ac:dyDescent="0.2">
      <c r="I91" s="59"/>
      <c r="J91" s="59"/>
      <c r="K91" s="59"/>
    </row>
    <row r="92" spans="9:11" x14ac:dyDescent="0.2">
      <c r="I92" s="59"/>
      <c r="J92" s="59"/>
      <c r="K92" s="59"/>
    </row>
    <row r="93" spans="9:11" x14ac:dyDescent="0.2">
      <c r="I93" s="59"/>
      <c r="J93" s="59"/>
      <c r="K93" s="59"/>
    </row>
    <row r="94" spans="9:11" x14ac:dyDescent="0.2">
      <c r="I94" s="59"/>
      <c r="J94" s="59"/>
      <c r="K94" s="59"/>
    </row>
    <row r="95" spans="9:11" x14ac:dyDescent="0.2">
      <c r="I95" s="59"/>
      <c r="J95" s="59"/>
      <c r="K95" s="59"/>
    </row>
    <row r="96" spans="9:11" x14ac:dyDescent="0.2">
      <c r="I96" s="59"/>
      <c r="J96" s="59"/>
      <c r="K96" s="59"/>
    </row>
    <row r="97" spans="9:11" x14ac:dyDescent="0.2">
      <c r="I97" s="59"/>
      <c r="J97" s="59"/>
      <c r="K97" s="59"/>
    </row>
    <row r="98" spans="9:11" x14ac:dyDescent="0.2">
      <c r="I98" s="59"/>
      <c r="J98" s="59"/>
      <c r="K98" s="59"/>
    </row>
    <row r="99" spans="9:11" x14ac:dyDescent="0.2">
      <c r="I99" s="59"/>
      <c r="J99" s="59"/>
      <c r="K99" s="59"/>
    </row>
    <row r="100" spans="9:11" x14ac:dyDescent="0.2">
      <c r="I100" s="59"/>
      <c r="J100" s="59"/>
      <c r="K100" s="59"/>
    </row>
    <row r="101" spans="9:11" x14ac:dyDescent="0.2">
      <c r="I101" s="59"/>
      <c r="J101" s="59"/>
      <c r="K101" s="59"/>
    </row>
    <row r="102" spans="9:11" x14ac:dyDescent="0.2">
      <c r="I102" s="59"/>
      <c r="J102" s="59"/>
      <c r="K102" s="59"/>
    </row>
    <row r="103" spans="9:11" x14ac:dyDescent="0.2">
      <c r="I103" s="59"/>
      <c r="J103" s="59"/>
      <c r="K103" s="59"/>
    </row>
    <row r="104" spans="9:11" x14ac:dyDescent="0.2">
      <c r="I104" s="59"/>
      <c r="J104" s="59"/>
      <c r="K104" s="59"/>
    </row>
    <row r="105" spans="9:11" x14ac:dyDescent="0.2">
      <c r="I105" s="59"/>
      <c r="J105" s="59"/>
      <c r="K105" s="59"/>
    </row>
    <row r="106" spans="9:11" x14ac:dyDescent="0.2">
      <c r="I106" s="59"/>
      <c r="J106" s="59"/>
      <c r="K106" s="59"/>
    </row>
    <row r="107" spans="9:11" x14ac:dyDescent="0.2">
      <c r="I107" s="59"/>
      <c r="J107" s="59"/>
      <c r="K107" s="59"/>
    </row>
    <row r="108" spans="9:11" x14ac:dyDescent="0.2">
      <c r="I108" s="59"/>
      <c r="J108" s="59"/>
      <c r="K108" s="59"/>
    </row>
    <row r="109" spans="9:11" x14ac:dyDescent="0.2">
      <c r="I109" s="59"/>
      <c r="J109" s="59"/>
      <c r="K109" s="59"/>
    </row>
    <row r="110" spans="9:11" x14ac:dyDescent="0.2">
      <c r="I110" s="59"/>
      <c r="J110" s="59"/>
      <c r="K110" s="59"/>
    </row>
    <row r="111" spans="9:11" x14ac:dyDescent="0.2">
      <c r="I111" s="59"/>
      <c r="J111" s="59"/>
      <c r="K111" s="59"/>
    </row>
    <row r="112" spans="9:11" x14ac:dyDescent="0.2">
      <c r="I112" s="59"/>
      <c r="J112" s="59"/>
      <c r="K112" s="59"/>
    </row>
    <row r="113" spans="9:11" x14ac:dyDescent="0.2">
      <c r="I113" s="59"/>
      <c r="J113" s="59"/>
      <c r="K113" s="59"/>
    </row>
    <row r="114" spans="9:11" x14ac:dyDescent="0.2">
      <c r="I114" s="59"/>
      <c r="J114" s="59"/>
      <c r="K114" s="59"/>
    </row>
    <row r="115" spans="9:11" x14ac:dyDescent="0.2">
      <c r="I115" s="59"/>
      <c r="J115" s="59"/>
      <c r="K115" s="59"/>
    </row>
    <row r="116" spans="9:11" x14ac:dyDescent="0.2">
      <c r="I116" s="59"/>
      <c r="J116" s="59"/>
      <c r="K116" s="59"/>
    </row>
    <row r="117" spans="9:11" x14ac:dyDescent="0.2">
      <c r="I117" s="59"/>
      <c r="J117" s="59"/>
      <c r="K117" s="59"/>
    </row>
    <row r="118" spans="9:11" x14ac:dyDescent="0.2">
      <c r="I118" s="59"/>
      <c r="J118" s="59"/>
      <c r="K118" s="59"/>
    </row>
    <row r="119" spans="9:11" x14ac:dyDescent="0.2">
      <c r="I119" s="59"/>
      <c r="J119" s="59"/>
      <c r="K119" s="59"/>
    </row>
    <row r="120" spans="9:11" x14ac:dyDescent="0.2">
      <c r="I120" s="59"/>
      <c r="J120" s="59"/>
      <c r="K120" s="59"/>
    </row>
    <row r="121" spans="9:11" x14ac:dyDescent="0.2">
      <c r="I121" s="59"/>
      <c r="J121" s="59"/>
      <c r="K121" s="59"/>
    </row>
    <row r="122" spans="9:11" x14ac:dyDescent="0.2">
      <c r="I122" s="59"/>
      <c r="J122" s="59"/>
      <c r="K122" s="59"/>
    </row>
    <row r="123" spans="9:11" x14ac:dyDescent="0.2">
      <c r="I123" s="59"/>
      <c r="J123" s="59"/>
      <c r="K123" s="59"/>
    </row>
    <row r="124" spans="9:11" x14ac:dyDescent="0.2">
      <c r="I124" s="59"/>
      <c r="J124" s="59"/>
      <c r="K124" s="59"/>
    </row>
    <row r="125" spans="9:11" x14ac:dyDescent="0.2">
      <c r="I125" s="59"/>
      <c r="J125" s="59"/>
      <c r="K125" s="59"/>
    </row>
    <row r="126" spans="9:11" x14ac:dyDescent="0.2">
      <c r="I126" s="59"/>
      <c r="J126" s="59"/>
      <c r="K126" s="59"/>
    </row>
    <row r="127" spans="9:11" x14ac:dyDescent="0.2">
      <c r="I127" s="59"/>
      <c r="J127" s="59"/>
      <c r="K127" s="59"/>
    </row>
    <row r="128" spans="9:11" x14ac:dyDescent="0.2">
      <c r="I128" s="59"/>
      <c r="J128" s="59"/>
      <c r="K128" s="59"/>
    </row>
    <row r="129" spans="9:11" x14ac:dyDescent="0.2">
      <c r="I129" s="59"/>
      <c r="J129" s="59"/>
      <c r="K129" s="59"/>
    </row>
    <row r="130" spans="9:11" x14ac:dyDescent="0.2">
      <c r="I130" s="59"/>
      <c r="J130" s="59"/>
      <c r="K130" s="59"/>
    </row>
    <row r="131" spans="9:11" x14ac:dyDescent="0.2">
      <c r="I131" s="59"/>
      <c r="J131" s="59"/>
      <c r="K131" s="59"/>
    </row>
    <row r="132" spans="9:11" x14ac:dyDescent="0.2">
      <c r="I132" s="59"/>
      <c r="J132" s="59"/>
      <c r="K132" s="59"/>
    </row>
    <row r="133" spans="9:11" x14ac:dyDescent="0.2">
      <c r="I133" s="59"/>
      <c r="J133" s="59"/>
      <c r="K133" s="59"/>
    </row>
    <row r="134" spans="9:11" x14ac:dyDescent="0.2">
      <c r="I134" s="59"/>
      <c r="J134" s="59"/>
      <c r="K134" s="59"/>
    </row>
    <row r="135" spans="9:11" x14ac:dyDescent="0.2">
      <c r="I135" s="59"/>
      <c r="J135" s="59"/>
      <c r="K135" s="59"/>
    </row>
    <row r="136" spans="9:11" x14ac:dyDescent="0.2">
      <c r="I136" s="59"/>
      <c r="J136" s="59"/>
      <c r="K136" s="59"/>
    </row>
    <row r="137" spans="9:11" x14ac:dyDescent="0.2">
      <c r="I137" s="59"/>
      <c r="J137" s="59"/>
      <c r="K137" s="59"/>
    </row>
    <row r="138" spans="9:11" x14ac:dyDescent="0.2">
      <c r="I138" s="59"/>
      <c r="J138" s="59"/>
      <c r="K138" s="59"/>
    </row>
    <row r="139" spans="9:11" x14ac:dyDescent="0.2">
      <c r="I139" s="59"/>
      <c r="J139" s="59"/>
      <c r="K139" s="59"/>
    </row>
    <row r="140" spans="9:11" x14ac:dyDescent="0.2">
      <c r="I140" s="59"/>
      <c r="J140" s="59"/>
      <c r="K140" s="59"/>
    </row>
    <row r="141" spans="9:11" x14ac:dyDescent="0.2">
      <c r="I141" s="59"/>
      <c r="J141" s="59"/>
      <c r="K141" s="59"/>
    </row>
    <row r="142" spans="9:11" x14ac:dyDescent="0.2">
      <c r="I142" s="59"/>
      <c r="J142" s="59"/>
      <c r="K142" s="59"/>
    </row>
    <row r="143" spans="9:11" x14ac:dyDescent="0.2">
      <c r="I143" s="59"/>
      <c r="J143" s="59"/>
      <c r="K143" s="59"/>
    </row>
    <row r="144" spans="9:11" x14ac:dyDescent="0.2">
      <c r="I144" s="59"/>
      <c r="J144" s="59"/>
      <c r="K144" s="59"/>
    </row>
    <row r="145" spans="9:11" x14ac:dyDescent="0.2">
      <c r="I145" s="59"/>
      <c r="J145" s="59"/>
      <c r="K145" s="59"/>
    </row>
    <row r="146" spans="9:11" x14ac:dyDescent="0.2">
      <c r="I146" s="59"/>
      <c r="J146" s="59"/>
      <c r="K146" s="59"/>
    </row>
    <row r="147" spans="9:11" x14ac:dyDescent="0.2">
      <c r="I147" s="59"/>
      <c r="J147" s="59"/>
      <c r="K147" s="59"/>
    </row>
    <row r="148" spans="9:11" x14ac:dyDescent="0.2">
      <c r="I148" s="59"/>
      <c r="J148" s="59"/>
      <c r="K148" s="59"/>
    </row>
    <row r="149" spans="9:11" x14ac:dyDescent="0.2">
      <c r="I149" s="59"/>
      <c r="J149" s="59"/>
      <c r="K149" s="59"/>
    </row>
    <row r="150" spans="9:11" x14ac:dyDescent="0.2">
      <c r="I150" s="59"/>
      <c r="J150" s="59"/>
      <c r="K150" s="59"/>
    </row>
    <row r="151" spans="9:11" x14ac:dyDescent="0.2">
      <c r="I151" s="59"/>
      <c r="J151" s="59"/>
      <c r="K151" s="59"/>
    </row>
    <row r="152" spans="9:11" x14ac:dyDescent="0.2">
      <c r="I152" s="59"/>
      <c r="J152" s="59"/>
      <c r="K152" s="59"/>
    </row>
    <row r="153" spans="9:11" x14ac:dyDescent="0.2">
      <c r="I153" s="59"/>
      <c r="J153" s="59"/>
      <c r="K153" s="59"/>
    </row>
    <row r="154" spans="9:11" x14ac:dyDescent="0.2">
      <c r="I154" s="59"/>
      <c r="J154" s="59"/>
      <c r="K154" s="59"/>
    </row>
    <row r="155" spans="9:11" x14ac:dyDescent="0.2">
      <c r="I155" s="59"/>
      <c r="J155" s="59"/>
      <c r="K155" s="59"/>
    </row>
    <row r="156" spans="9:11" x14ac:dyDescent="0.2">
      <c r="I156" s="59"/>
      <c r="J156" s="59"/>
      <c r="K156" s="59"/>
    </row>
    <row r="157" spans="9:11" x14ac:dyDescent="0.2">
      <c r="I157" s="59"/>
      <c r="J157" s="59"/>
      <c r="K157" s="59"/>
    </row>
    <row r="158" spans="9:11" x14ac:dyDescent="0.2">
      <c r="I158" s="59"/>
      <c r="J158" s="59"/>
      <c r="K158" s="59"/>
    </row>
    <row r="159" spans="9:11" x14ac:dyDescent="0.2">
      <c r="I159" s="59"/>
      <c r="J159" s="59"/>
      <c r="K159" s="59"/>
    </row>
    <row r="160" spans="9:11" x14ac:dyDescent="0.2">
      <c r="I160" s="59"/>
      <c r="J160" s="59"/>
      <c r="K160" s="59"/>
    </row>
    <row r="161" spans="9:11" x14ac:dyDescent="0.2">
      <c r="I161" s="59"/>
      <c r="J161" s="59"/>
      <c r="K161" s="59"/>
    </row>
    <row r="162" spans="9:11" x14ac:dyDescent="0.2">
      <c r="I162" s="59"/>
      <c r="J162" s="59"/>
      <c r="K162" s="59"/>
    </row>
    <row r="163" spans="9:11" x14ac:dyDescent="0.2">
      <c r="I163" s="59"/>
      <c r="J163" s="59"/>
      <c r="K163" s="59"/>
    </row>
    <row r="164" spans="9:11" x14ac:dyDescent="0.2">
      <c r="I164" s="59"/>
      <c r="J164" s="59"/>
      <c r="K164" s="59"/>
    </row>
    <row r="165" spans="9:11" x14ac:dyDescent="0.2">
      <c r="I165" s="59"/>
      <c r="J165" s="59"/>
      <c r="K165" s="59"/>
    </row>
    <row r="166" spans="9:11" x14ac:dyDescent="0.2">
      <c r="I166" s="59"/>
      <c r="J166" s="59"/>
      <c r="K166" s="59"/>
    </row>
    <row r="167" spans="9:11" x14ac:dyDescent="0.2">
      <c r="I167" s="59"/>
      <c r="J167" s="59"/>
      <c r="K167" s="59"/>
    </row>
    <row r="168" spans="9:11" x14ac:dyDescent="0.2">
      <c r="I168" s="59"/>
      <c r="J168" s="59"/>
      <c r="K168" s="59"/>
    </row>
    <row r="169" spans="9:11" x14ac:dyDescent="0.2">
      <c r="I169" s="59"/>
      <c r="J169" s="59"/>
      <c r="K169" s="59"/>
    </row>
    <row r="170" spans="9:11" x14ac:dyDescent="0.2">
      <c r="I170" s="59"/>
      <c r="J170" s="59"/>
      <c r="K170" s="59"/>
    </row>
    <row r="171" spans="9:11" x14ac:dyDescent="0.2">
      <c r="I171" s="59"/>
      <c r="J171" s="59"/>
      <c r="K171" s="59"/>
    </row>
    <row r="172" spans="9:11" x14ac:dyDescent="0.2">
      <c r="I172" s="59"/>
      <c r="J172" s="59"/>
      <c r="K172" s="59"/>
    </row>
    <row r="173" spans="9:11" x14ac:dyDescent="0.2">
      <c r="I173" s="59"/>
      <c r="J173" s="59"/>
      <c r="K173" s="59"/>
    </row>
    <row r="174" spans="9:11" x14ac:dyDescent="0.2">
      <c r="I174" s="59"/>
      <c r="J174" s="59"/>
      <c r="K174" s="59"/>
    </row>
    <row r="175" spans="9:11" x14ac:dyDescent="0.2">
      <c r="I175" s="59"/>
      <c r="J175" s="59"/>
      <c r="K175" s="59"/>
    </row>
    <row r="176" spans="9:11" x14ac:dyDescent="0.2">
      <c r="I176" s="59"/>
      <c r="J176" s="59"/>
      <c r="K176" s="59"/>
    </row>
    <row r="177" spans="9:11" x14ac:dyDescent="0.2">
      <c r="I177" s="59"/>
      <c r="J177" s="59"/>
      <c r="K177" s="59"/>
    </row>
    <row r="178" spans="9:11" x14ac:dyDescent="0.2">
      <c r="I178" s="59"/>
      <c r="J178" s="59"/>
      <c r="K178" s="59"/>
    </row>
    <row r="179" spans="9:11" x14ac:dyDescent="0.2">
      <c r="I179" s="59"/>
      <c r="J179" s="59"/>
      <c r="K179" s="59"/>
    </row>
    <row r="180" spans="9:11" x14ac:dyDescent="0.2">
      <c r="I180" s="59"/>
      <c r="J180" s="59"/>
      <c r="K180" s="59"/>
    </row>
    <row r="181" spans="9:11" x14ac:dyDescent="0.2">
      <c r="I181" s="59"/>
      <c r="J181" s="59"/>
      <c r="K181" s="59"/>
    </row>
    <row r="182" spans="9:11" x14ac:dyDescent="0.2">
      <c r="I182" s="59"/>
      <c r="J182" s="59"/>
      <c r="K182" s="59"/>
    </row>
    <row r="183" spans="9:11" x14ac:dyDescent="0.2">
      <c r="I183" s="59"/>
      <c r="J183" s="59"/>
      <c r="K183" s="59"/>
    </row>
    <row r="184" spans="9:11" x14ac:dyDescent="0.2">
      <c r="I184" s="59"/>
      <c r="J184" s="59"/>
      <c r="K184" s="59"/>
    </row>
    <row r="185" spans="9:11" x14ac:dyDescent="0.2">
      <c r="I185" s="59"/>
      <c r="J185" s="59"/>
      <c r="K185" s="59"/>
    </row>
    <row r="186" spans="9:11" x14ac:dyDescent="0.2">
      <c r="I186" s="59"/>
      <c r="J186" s="59"/>
      <c r="K186" s="59"/>
    </row>
    <row r="187" spans="9:11" x14ac:dyDescent="0.2">
      <c r="I187" s="59"/>
      <c r="J187" s="59"/>
      <c r="K187" s="59"/>
    </row>
    <row r="188" spans="9:11" x14ac:dyDescent="0.2">
      <c r="I188" s="59"/>
      <c r="J188" s="59"/>
      <c r="K188" s="59"/>
    </row>
    <row r="189" spans="9:11" x14ac:dyDescent="0.2">
      <c r="I189" s="59"/>
      <c r="J189" s="59"/>
      <c r="K189" s="59"/>
    </row>
    <row r="190" spans="9:11" x14ac:dyDescent="0.2">
      <c r="I190" s="59"/>
      <c r="J190" s="59"/>
      <c r="K190" s="59"/>
    </row>
    <row r="191" spans="9:11" x14ac:dyDescent="0.2">
      <c r="I191" s="59"/>
      <c r="J191" s="59"/>
      <c r="K191" s="59"/>
    </row>
    <row r="192" spans="9:11" x14ac:dyDescent="0.2">
      <c r="I192" s="59"/>
      <c r="J192" s="59"/>
      <c r="K192" s="59"/>
    </row>
    <row r="193" spans="9:11" x14ac:dyDescent="0.2">
      <c r="I193" s="59"/>
      <c r="J193" s="59"/>
      <c r="K193" s="59"/>
    </row>
    <row r="194" spans="9:11" x14ac:dyDescent="0.2">
      <c r="I194" s="59"/>
      <c r="J194" s="59"/>
      <c r="K194" s="59"/>
    </row>
    <row r="195" spans="9:11" x14ac:dyDescent="0.2">
      <c r="I195" s="59"/>
      <c r="J195" s="59"/>
      <c r="K195" s="59"/>
    </row>
    <row r="196" spans="9:11" x14ac:dyDescent="0.2">
      <c r="I196" s="59"/>
      <c r="J196" s="59"/>
      <c r="K196" s="59"/>
    </row>
    <row r="197" spans="9:11" x14ac:dyDescent="0.2">
      <c r="I197" s="59"/>
      <c r="J197" s="59"/>
      <c r="K197" s="59"/>
    </row>
    <row r="198" spans="9:11" x14ac:dyDescent="0.2">
      <c r="I198" s="59"/>
      <c r="J198" s="59"/>
      <c r="K198" s="59"/>
    </row>
    <row r="199" spans="9:11" x14ac:dyDescent="0.2">
      <c r="I199" s="59"/>
      <c r="J199" s="59"/>
      <c r="K199" s="59"/>
    </row>
    <row r="200" spans="9:11" x14ac:dyDescent="0.2">
      <c r="I200" s="59"/>
      <c r="J200" s="59"/>
      <c r="K200" s="59"/>
    </row>
    <row r="201" spans="9:11" x14ac:dyDescent="0.2">
      <c r="I201" s="59"/>
      <c r="J201" s="59"/>
      <c r="K201" s="59"/>
    </row>
    <row r="202" spans="9:11" x14ac:dyDescent="0.2">
      <c r="I202" s="59"/>
      <c r="J202" s="59"/>
      <c r="K202" s="59"/>
    </row>
    <row r="203" spans="9:11" x14ac:dyDescent="0.2">
      <c r="I203" s="59"/>
      <c r="J203" s="59"/>
      <c r="K203" s="59"/>
    </row>
    <row r="204" spans="9:11" x14ac:dyDescent="0.2">
      <c r="I204" s="59"/>
      <c r="J204" s="59"/>
      <c r="K204" s="59"/>
    </row>
    <row r="205" spans="9:11" x14ac:dyDescent="0.2">
      <c r="I205" s="59"/>
      <c r="J205" s="59"/>
      <c r="K205" s="59"/>
    </row>
    <row r="206" spans="9:11" x14ac:dyDescent="0.2">
      <c r="I206" s="59"/>
      <c r="J206" s="59"/>
      <c r="K206" s="59"/>
    </row>
    <row r="207" spans="9:11" x14ac:dyDescent="0.2">
      <c r="I207" s="59"/>
      <c r="J207" s="59"/>
      <c r="K207" s="59"/>
    </row>
    <row r="208" spans="9:11" x14ac:dyDescent="0.2">
      <c r="I208" s="59"/>
      <c r="J208" s="59"/>
      <c r="K208" s="59"/>
    </row>
    <row r="209" spans="9:11" x14ac:dyDescent="0.2">
      <c r="I209" s="59"/>
      <c r="J209" s="59"/>
      <c r="K209" s="59"/>
    </row>
    <row r="210" spans="9:11" x14ac:dyDescent="0.2">
      <c r="I210" s="59"/>
      <c r="J210" s="59"/>
      <c r="K210" s="59"/>
    </row>
    <row r="211" spans="9:11" x14ac:dyDescent="0.2">
      <c r="I211" s="59"/>
      <c r="J211" s="59"/>
      <c r="K211" s="59"/>
    </row>
    <row r="212" spans="9:11" x14ac:dyDescent="0.2">
      <c r="I212" s="59"/>
      <c r="J212" s="59"/>
      <c r="K212" s="59"/>
    </row>
    <row r="213" spans="9:11" x14ac:dyDescent="0.2">
      <c r="I213" s="59"/>
      <c r="J213" s="59"/>
      <c r="K213" s="59"/>
    </row>
    <row r="214" spans="9:11" x14ac:dyDescent="0.2">
      <c r="I214" s="59"/>
      <c r="J214" s="59"/>
      <c r="K214" s="59"/>
    </row>
    <row r="215" spans="9:11" x14ac:dyDescent="0.2">
      <c r="I215" s="59"/>
      <c r="J215" s="59"/>
      <c r="K215" s="59"/>
    </row>
    <row r="216" spans="9:11" x14ac:dyDescent="0.2">
      <c r="I216" s="59"/>
      <c r="J216" s="59"/>
      <c r="K216" s="59"/>
    </row>
    <row r="217" spans="9:11" x14ac:dyDescent="0.2">
      <c r="I217" s="59"/>
      <c r="J217" s="59"/>
      <c r="K217" s="59"/>
    </row>
    <row r="218" spans="9:11" x14ac:dyDescent="0.2">
      <c r="I218" s="59"/>
      <c r="J218" s="59"/>
      <c r="K218" s="59"/>
    </row>
    <row r="219" spans="9:11" x14ac:dyDescent="0.2">
      <c r="I219" s="59"/>
      <c r="J219" s="59"/>
      <c r="K219" s="59"/>
    </row>
    <row r="220" spans="9:11" x14ac:dyDescent="0.2">
      <c r="I220" s="59"/>
      <c r="J220" s="59"/>
      <c r="K220" s="59"/>
    </row>
    <row r="221" spans="9:11" x14ac:dyDescent="0.2">
      <c r="I221" s="59"/>
      <c r="J221" s="59"/>
      <c r="K221" s="59"/>
    </row>
    <row r="222" spans="9:11" x14ac:dyDescent="0.2">
      <c r="I222" s="59"/>
      <c r="J222" s="59"/>
      <c r="K222" s="59"/>
    </row>
    <row r="223" spans="9:11" x14ac:dyDescent="0.2">
      <c r="I223" s="59"/>
      <c r="J223" s="59"/>
      <c r="K223" s="59"/>
    </row>
    <row r="224" spans="9:11" x14ac:dyDescent="0.2">
      <c r="I224" s="59"/>
      <c r="J224" s="59"/>
      <c r="K224" s="59"/>
    </row>
    <row r="225" spans="9:11" x14ac:dyDescent="0.2">
      <c r="I225" s="59"/>
      <c r="J225" s="59"/>
      <c r="K225" s="59"/>
    </row>
    <row r="226" spans="9:11" x14ac:dyDescent="0.2">
      <c r="I226" s="59"/>
      <c r="J226" s="59"/>
      <c r="K226" s="59"/>
    </row>
    <row r="227" spans="9:11" x14ac:dyDescent="0.2">
      <c r="I227" s="59"/>
      <c r="J227" s="59"/>
      <c r="K227" s="59"/>
    </row>
    <row r="228" spans="9:11" x14ac:dyDescent="0.2">
      <c r="I228" s="59"/>
      <c r="J228" s="59"/>
      <c r="K228" s="59"/>
    </row>
    <row r="229" spans="9:11" x14ac:dyDescent="0.2">
      <c r="I229" s="59"/>
      <c r="J229" s="59"/>
      <c r="K229" s="59"/>
    </row>
    <row r="230" spans="9:11" x14ac:dyDescent="0.2">
      <c r="I230" s="59"/>
      <c r="J230" s="59"/>
      <c r="K230" s="59"/>
    </row>
    <row r="231" spans="9:11" x14ac:dyDescent="0.2">
      <c r="I231" s="59"/>
      <c r="J231" s="59"/>
      <c r="K231" s="59"/>
    </row>
    <row r="232" spans="9:11" x14ac:dyDescent="0.2">
      <c r="I232" s="59"/>
      <c r="J232" s="59"/>
      <c r="K232" s="59"/>
    </row>
    <row r="233" spans="9:11" x14ac:dyDescent="0.2">
      <c r="I233" s="59"/>
      <c r="J233" s="59"/>
      <c r="K233" s="59"/>
    </row>
    <row r="234" spans="9:11" x14ac:dyDescent="0.2">
      <c r="I234" s="59"/>
      <c r="J234" s="59"/>
      <c r="K234" s="59"/>
    </row>
    <row r="235" spans="9:11" x14ac:dyDescent="0.2">
      <c r="I235" s="59"/>
      <c r="J235" s="59"/>
      <c r="K235" s="59"/>
    </row>
    <row r="236" spans="9:11" x14ac:dyDescent="0.2">
      <c r="I236" s="59"/>
      <c r="J236" s="59"/>
      <c r="K236" s="59"/>
    </row>
    <row r="237" spans="9:11" x14ac:dyDescent="0.2">
      <c r="I237" s="59"/>
      <c r="J237" s="59"/>
      <c r="K237" s="59"/>
    </row>
    <row r="238" spans="9:11" x14ac:dyDescent="0.2">
      <c r="I238" s="59"/>
      <c r="J238" s="59"/>
      <c r="K238" s="59"/>
    </row>
    <row r="239" spans="9:11" x14ac:dyDescent="0.2">
      <c r="I239" s="59"/>
      <c r="J239" s="59"/>
      <c r="K239" s="59"/>
    </row>
    <row r="240" spans="9:11" x14ac:dyDescent="0.2">
      <c r="I240" s="59"/>
      <c r="J240" s="59"/>
      <c r="K240" s="59"/>
    </row>
    <row r="241" spans="9:11" x14ac:dyDescent="0.2">
      <c r="I241" s="59"/>
      <c r="J241" s="59"/>
      <c r="K241" s="59"/>
    </row>
    <row r="242" spans="9:11" x14ac:dyDescent="0.2">
      <c r="I242" s="59"/>
      <c r="J242" s="59"/>
      <c r="K242" s="59"/>
    </row>
    <row r="243" spans="9:11" x14ac:dyDescent="0.2">
      <c r="I243" s="59"/>
      <c r="J243" s="59"/>
      <c r="K243" s="59"/>
    </row>
    <row r="244" spans="9:11" x14ac:dyDescent="0.2">
      <c r="I244" s="59"/>
      <c r="J244" s="59"/>
      <c r="K244" s="59"/>
    </row>
    <row r="245" spans="9:11" x14ac:dyDescent="0.2">
      <c r="I245" s="59"/>
      <c r="J245" s="59"/>
      <c r="K245" s="59"/>
    </row>
    <row r="246" spans="9:11" x14ac:dyDescent="0.2">
      <c r="I246" s="59"/>
      <c r="J246" s="59"/>
      <c r="K246" s="59"/>
    </row>
    <row r="247" spans="9:11" x14ac:dyDescent="0.2">
      <c r="I247" s="59"/>
      <c r="J247" s="59"/>
      <c r="K247" s="59"/>
    </row>
    <row r="248" spans="9:11" x14ac:dyDescent="0.2">
      <c r="I248" s="59"/>
      <c r="J248" s="59"/>
      <c r="K248" s="59"/>
    </row>
    <row r="249" spans="9:11" x14ac:dyDescent="0.2">
      <c r="I249" s="59"/>
      <c r="J249" s="59"/>
      <c r="K249" s="59"/>
    </row>
    <row r="250" spans="9:11" x14ac:dyDescent="0.2">
      <c r="I250" s="59"/>
      <c r="J250" s="59"/>
      <c r="K250" s="59"/>
    </row>
    <row r="251" spans="9:11" x14ac:dyDescent="0.2">
      <c r="I251" s="59"/>
      <c r="J251" s="59"/>
      <c r="K251" s="59"/>
    </row>
    <row r="252" spans="9:11" x14ac:dyDescent="0.2">
      <c r="I252" s="59"/>
      <c r="J252" s="59"/>
      <c r="K252" s="59"/>
    </row>
    <row r="253" spans="9:11" x14ac:dyDescent="0.2">
      <c r="I253" s="59"/>
      <c r="J253" s="59"/>
      <c r="K253" s="59"/>
    </row>
    <row r="254" spans="9:11" x14ac:dyDescent="0.2">
      <c r="I254" s="59"/>
      <c r="J254" s="59"/>
      <c r="K254" s="59"/>
    </row>
    <row r="255" spans="9:11" x14ac:dyDescent="0.2">
      <c r="I255" s="59"/>
      <c r="J255" s="59"/>
      <c r="K255" s="59"/>
    </row>
    <row r="256" spans="9:11" x14ac:dyDescent="0.2">
      <c r="I256" s="59"/>
      <c r="J256" s="59"/>
      <c r="K256" s="59"/>
    </row>
    <row r="257" spans="9:11" x14ac:dyDescent="0.2">
      <c r="I257" s="59"/>
      <c r="J257" s="59"/>
      <c r="K257" s="59"/>
    </row>
    <row r="258" spans="9:11" x14ac:dyDescent="0.2">
      <c r="I258" s="59"/>
      <c r="J258" s="59"/>
      <c r="K258" s="59"/>
    </row>
    <row r="259" spans="9:11" x14ac:dyDescent="0.2">
      <c r="I259" s="59"/>
      <c r="J259" s="59"/>
      <c r="K259" s="59"/>
    </row>
    <row r="260" spans="9:11" x14ac:dyDescent="0.2">
      <c r="I260" s="59"/>
      <c r="J260" s="59"/>
      <c r="K260" s="59"/>
    </row>
    <row r="261" spans="9:11" x14ac:dyDescent="0.2">
      <c r="I261" s="59"/>
      <c r="J261" s="59"/>
      <c r="K261" s="59"/>
    </row>
    <row r="262" spans="9:11" x14ac:dyDescent="0.2">
      <c r="I262" s="59"/>
      <c r="J262" s="59"/>
      <c r="K262" s="59"/>
    </row>
    <row r="263" spans="9:11" x14ac:dyDescent="0.2">
      <c r="I263" s="59"/>
      <c r="J263" s="59"/>
      <c r="K263" s="59"/>
    </row>
    <row r="264" spans="9:11" x14ac:dyDescent="0.2">
      <c r="I264" s="59"/>
      <c r="J264" s="59"/>
      <c r="K264" s="59"/>
    </row>
    <row r="265" spans="9:11" x14ac:dyDescent="0.2">
      <c r="I265" s="59"/>
      <c r="J265" s="59"/>
      <c r="K265" s="59"/>
    </row>
    <row r="266" spans="9:11" x14ac:dyDescent="0.2">
      <c r="I266" s="59"/>
      <c r="J266" s="59"/>
      <c r="K266" s="59"/>
    </row>
    <row r="267" spans="9:11" x14ac:dyDescent="0.2">
      <c r="I267" s="59"/>
      <c r="J267" s="59"/>
      <c r="K267" s="59"/>
    </row>
    <row r="268" spans="9:11" x14ac:dyDescent="0.2">
      <c r="I268" s="59"/>
      <c r="J268" s="59"/>
      <c r="K268" s="59"/>
    </row>
    <row r="269" spans="9:11" x14ac:dyDescent="0.2">
      <c r="I269" s="59"/>
      <c r="J269" s="59"/>
      <c r="K269" s="59"/>
    </row>
    <row r="270" spans="9:11" x14ac:dyDescent="0.2">
      <c r="I270" s="59"/>
      <c r="J270" s="59"/>
      <c r="K270" s="59"/>
    </row>
    <row r="271" spans="9:11" x14ac:dyDescent="0.2">
      <c r="I271" s="59"/>
      <c r="J271" s="59"/>
      <c r="K271" s="59"/>
    </row>
    <row r="272" spans="9:11" x14ac:dyDescent="0.2">
      <c r="I272" s="59"/>
      <c r="J272" s="59"/>
      <c r="K272" s="59"/>
    </row>
    <row r="273" spans="9:11" x14ac:dyDescent="0.2">
      <c r="I273" s="59"/>
      <c r="J273" s="59"/>
      <c r="K273" s="59"/>
    </row>
  </sheetData>
  <mergeCells count="1">
    <mergeCell ref="B22:I22"/>
  </mergeCells>
  <hyperlinks>
    <hyperlink ref="A1" location="Turinys!A1" display="↖ atgal į turinį" xr:uid="{00000000-0004-0000-22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4FA1CC"/>
  </sheetPr>
  <dimension ref="A1:I25"/>
  <sheetViews>
    <sheetView showGridLines="0" showRowColHeaders="0" workbookViewId="0"/>
  </sheetViews>
  <sheetFormatPr defaultRowHeight="14.25" x14ac:dyDescent="0.2"/>
  <cols>
    <col min="1" max="1" width="9" style="72"/>
    <col min="2" max="2" width="6.625" customWidth="1"/>
    <col min="3" max="3" width="27.375" customWidth="1"/>
    <col min="4" max="4" width="24.5" customWidth="1"/>
    <col min="5" max="5" width="13.875" customWidth="1"/>
    <col min="6" max="6" width="8.75" customWidth="1"/>
  </cols>
  <sheetData>
    <row r="1" spans="1:9" s="72" customFormat="1" x14ac:dyDescent="0.2">
      <c r="A1" s="12" t="s">
        <v>0</v>
      </c>
      <c r="B1" s="77"/>
      <c r="C1" s="77"/>
    </row>
    <row r="2" spans="1:9" ht="15" thickBot="1" x14ac:dyDescent="0.25">
      <c r="B2" s="27"/>
      <c r="C2" s="27"/>
    </row>
    <row r="3" spans="1:9" ht="15" x14ac:dyDescent="0.25">
      <c r="B3" s="45" t="s">
        <v>282</v>
      </c>
      <c r="C3" s="303"/>
      <c r="D3" s="25"/>
      <c r="E3" s="25"/>
      <c r="F3" s="25"/>
    </row>
    <row r="4" spans="1:9" ht="26.25" customHeight="1" x14ac:dyDescent="0.2">
      <c r="B4" s="509"/>
      <c r="C4" s="1"/>
      <c r="D4" s="1"/>
      <c r="E4" s="1"/>
      <c r="F4" s="1"/>
    </row>
    <row r="5" spans="1:9" ht="12.75" customHeight="1" x14ac:dyDescent="0.2">
      <c r="B5" s="231"/>
      <c r="C5" s="448"/>
      <c r="D5" s="511"/>
      <c r="E5" s="621"/>
      <c r="F5" s="621"/>
      <c r="G5" s="1"/>
      <c r="H5" s="1"/>
      <c r="I5" s="1"/>
    </row>
    <row r="6" spans="1:9" ht="12.75" customHeight="1" x14ac:dyDescent="0.2">
      <c r="B6" s="622"/>
      <c r="C6" s="622"/>
      <c r="D6" s="622"/>
      <c r="E6" s="448"/>
      <c r="F6" s="448"/>
    </row>
    <row r="7" spans="1:9" ht="16.5" customHeight="1" x14ac:dyDescent="0.2">
      <c r="A7" s="1"/>
      <c r="B7" s="622"/>
      <c r="C7" s="623"/>
      <c r="D7" s="624"/>
      <c r="E7" s="510"/>
      <c r="F7" s="525"/>
      <c r="G7" s="1"/>
      <c r="H7" s="1"/>
    </row>
    <row r="8" spans="1:9" x14ac:dyDescent="0.2">
      <c r="A8" s="1"/>
      <c r="B8" s="622"/>
      <c r="C8" s="623"/>
      <c r="D8" s="625"/>
      <c r="E8" s="448"/>
      <c r="F8" s="448"/>
      <c r="G8" s="1"/>
      <c r="H8" s="1"/>
    </row>
    <row r="9" spans="1:9" ht="43.5" customHeight="1" x14ac:dyDescent="0.2">
      <c r="B9" s="622"/>
      <c r="C9" s="627"/>
      <c r="D9" s="431"/>
      <c r="E9" s="448"/>
      <c r="F9" s="448"/>
      <c r="G9" s="1"/>
      <c r="H9" s="1"/>
    </row>
    <row r="10" spans="1:9" x14ac:dyDescent="0.2">
      <c r="B10" s="622"/>
      <c r="C10" s="627"/>
      <c r="D10" s="626"/>
      <c r="E10" s="448"/>
      <c r="F10" s="448"/>
    </row>
    <row r="11" spans="1:9" x14ac:dyDescent="0.2">
      <c r="B11" s="622"/>
      <c r="C11" s="627"/>
      <c r="D11" s="626"/>
      <c r="E11" s="448"/>
      <c r="F11" s="448"/>
    </row>
    <row r="12" spans="1:9" ht="13.5" customHeight="1" x14ac:dyDescent="0.2">
      <c r="B12" s="622"/>
      <c r="C12" s="627"/>
      <c r="D12" s="626"/>
      <c r="E12" s="448"/>
      <c r="F12" s="448"/>
    </row>
    <row r="13" spans="1:9" ht="69.75" customHeight="1" x14ac:dyDescent="0.2">
      <c r="B13" s="447"/>
      <c r="C13" s="435"/>
      <c r="D13" s="448"/>
      <c r="E13" s="448"/>
      <c r="F13" s="448"/>
    </row>
    <row r="14" spans="1:9" x14ac:dyDescent="0.2">
      <c r="B14" s="622"/>
      <c r="C14" s="622"/>
      <c r="D14" s="622"/>
      <c r="E14" s="622"/>
      <c r="F14" s="622"/>
    </row>
    <row r="15" spans="1:9" x14ac:dyDescent="0.2">
      <c r="B15" s="438"/>
      <c r="C15" s="1"/>
      <c r="D15" s="1"/>
      <c r="E15" s="1"/>
      <c r="F15" s="1"/>
    </row>
    <row r="16" spans="1:9" ht="13.5" customHeight="1" x14ac:dyDescent="0.2">
      <c r="B16" s="438"/>
      <c r="C16" s="1"/>
      <c r="D16" s="1"/>
      <c r="E16" s="1"/>
      <c r="F16" s="1"/>
    </row>
    <row r="17" spans="1:7" x14ac:dyDescent="0.2">
      <c r="B17" s="622"/>
      <c r="C17" s="622"/>
      <c r="D17" s="622"/>
      <c r="E17" s="622"/>
      <c r="F17" s="622"/>
    </row>
    <row r="18" spans="1:7" ht="15.75" customHeight="1" x14ac:dyDescent="0.2">
      <c r="B18" s="447"/>
      <c r="C18" s="435"/>
      <c r="D18" s="435"/>
      <c r="E18" s="435"/>
      <c r="F18" s="435"/>
    </row>
    <row r="19" spans="1:7" s="79" customFormat="1" ht="15.75" customHeight="1" x14ac:dyDescent="0.2"/>
    <row r="21" spans="1:7" s="79" customFormat="1" x14ac:dyDescent="0.2">
      <c r="A21" s="1"/>
    </row>
    <row r="22" spans="1:7" ht="15" thickBot="1" x14ac:dyDescent="0.25">
      <c r="A22" s="1"/>
      <c r="B22" s="82"/>
      <c r="C22" s="82"/>
      <c r="D22" s="82"/>
      <c r="E22" s="82"/>
      <c r="F22" s="82"/>
    </row>
    <row r="23" spans="1:7" ht="22.5" customHeight="1" x14ac:dyDescent="0.2">
      <c r="A23" s="1"/>
      <c r="B23" s="1"/>
      <c r="C23" s="1"/>
      <c r="D23" s="1"/>
      <c r="E23" s="1"/>
      <c r="F23" s="1"/>
      <c r="G23" s="1"/>
    </row>
    <row r="24" spans="1:7" x14ac:dyDescent="0.2">
      <c r="B24" s="1"/>
      <c r="C24" s="1"/>
      <c r="D24" s="1"/>
      <c r="E24" s="1"/>
      <c r="F24" s="1"/>
      <c r="G24" s="1"/>
    </row>
    <row r="25" spans="1:7" x14ac:dyDescent="0.2">
      <c r="B25" s="524"/>
      <c r="C25" s="1"/>
      <c r="D25" s="1"/>
      <c r="E25" s="1"/>
      <c r="F25" s="1"/>
      <c r="G25" s="1"/>
    </row>
  </sheetData>
  <mergeCells count="10">
    <mergeCell ref="B14:F14"/>
    <mergeCell ref="B17:F17"/>
    <mergeCell ref="D10:D12"/>
    <mergeCell ref="B9:B12"/>
    <mergeCell ref="C9:C12"/>
    <mergeCell ref="E5:F5"/>
    <mergeCell ref="B6:D6"/>
    <mergeCell ref="B7:B8"/>
    <mergeCell ref="C7:C8"/>
    <mergeCell ref="D7:D8"/>
  </mergeCells>
  <hyperlinks>
    <hyperlink ref="A1" location="Turinys!A1" display="↖ atgal į turinį" xr:uid="{00000000-0004-0000-2300-000000000000}"/>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4FA1CC"/>
  </sheetPr>
  <dimension ref="A1:N48"/>
  <sheetViews>
    <sheetView showGridLines="0" showRowColHeaders="0" zoomScaleNormal="100" workbookViewId="0"/>
  </sheetViews>
  <sheetFormatPr defaultRowHeight="14.25" x14ac:dyDescent="0.2"/>
  <cols>
    <col min="1" max="1" width="9" style="72"/>
    <col min="2" max="2" width="6.625" style="72" customWidth="1"/>
    <col min="3" max="3" width="24.625" style="72" customWidth="1"/>
    <col min="4" max="4" width="28.375" style="72" customWidth="1"/>
    <col min="5" max="5" width="12.375" style="72" customWidth="1"/>
    <col min="6" max="6" width="17" style="72" customWidth="1"/>
    <col min="7" max="7" width="23.375" style="72" customWidth="1"/>
    <col min="8" max="8" width="24.5" style="72" customWidth="1"/>
    <col min="9" max="9" width="12.375" style="72" customWidth="1"/>
    <col min="10" max="10" width="14.125" style="72" customWidth="1"/>
    <col min="11" max="16384" width="9" style="72"/>
  </cols>
  <sheetData>
    <row r="1" spans="1:14" x14ac:dyDescent="0.2">
      <c r="A1" s="84" t="s">
        <v>0</v>
      </c>
      <c r="B1" s="77"/>
      <c r="C1" s="77"/>
      <c r="D1" s="77"/>
      <c r="E1" s="77"/>
      <c r="F1" s="77"/>
      <c r="G1" s="77"/>
    </row>
    <row r="2" spans="1:14" ht="15" thickBot="1" x14ac:dyDescent="0.25">
      <c r="B2" s="27"/>
      <c r="C2" s="27"/>
      <c r="D2" s="27"/>
      <c r="E2" s="27"/>
      <c r="F2" s="516"/>
      <c r="G2" s="27"/>
    </row>
    <row r="3" spans="1:14" ht="27" customHeight="1" x14ac:dyDescent="0.2">
      <c r="A3" s="1"/>
      <c r="B3" s="301" t="s">
        <v>281</v>
      </c>
      <c r="C3" s="45"/>
      <c r="D3" s="25"/>
      <c r="E3" s="25"/>
      <c r="F3" s="373"/>
      <c r="G3"/>
      <c r="H3"/>
      <c r="I3"/>
      <c r="J3"/>
      <c r="K3"/>
      <c r="L3"/>
      <c r="M3"/>
      <c r="N3"/>
    </row>
    <row r="4" spans="1:14" s="73" customFormat="1" ht="13.5" customHeight="1" x14ac:dyDescent="0.25">
      <c r="A4" s="521"/>
      <c r="B4" s="512"/>
      <c r="C4" s="513"/>
      <c r="D4" s="513"/>
      <c r="E4" s="629"/>
      <c r="F4" s="629"/>
    </row>
    <row r="5" spans="1:14" ht="22.5" customHeight="1" x14ac:dyDescent="0.2">
      <c r="A5" s="1"/>
      <c r="B5" s="515"/>
      <c r="C5" s="447"/>
      <c r="D5" s="515"/>
      <c r="E5" s="511"/>
      <c r="F5" s="448"/>
      <c r="G5" s="1"/>
      <c r="H5"/>
      <c r="I5"/>
      <c r="J5"/>
      <c r="K5"/>
      <c r="L5"/>
      <c r="M5"/>
      <c r="N5"/>
    </row>
    <row r="6" spans="1:14" x14ac:dyDescent="0.2">
      <c r="A6" s="1"/>
      <c r="B6" s="428"/>
      <c r="C6" s="436"/>
      <c r="D6" s="1"/>
      <c r="E6" s="514"/>
      <c r="F6" s="448"/>
      <c r="G6" s="1"/>
      <c r="M6"/>
      <c r="N6"/>
    </row>
    <row r="7" spans="1:14" x14ac:dyDescent="0.2">
      <c r="A7" s="1"/>
      <c r="B7" s="517"/>
      <c r="C7" s="520"/>
      <c r="D7" s="519"/>
      <c r="E7" s="514"/>
      <c r="F7" s="448"/>
      <c r="G7" s="1"/>
    </row>
    <row r="8" spans="1:14" x14ac:dyDescent="0.2">
      <c r="A8" s="1"/>
      <c r="B8" s="421"/>
      <c r="C8" s="434"/>
      <c r="D8" s="1"/>
      <c r="E8" s="429"/>
      <c r="F8" s="448"/>
      <c r="G8" s="1"/>
    </row>
    <row r="9" spans="1:14" x14ac:dyDescent="0.2">
      <c r="B9" s="421"/>
      <c r="C9" s="437"/>
      <c r="D9" s="438"/>
      <c r="E9" s="429"/>
      <c r="F9" s="448"/>
      <c r="G9" s="1"/>
    </row>
    <row r="10" spans="1:14" x14ac:dyDescent="0.2">
      <c r="B10" s="421"/>
      <c r="C10" s="434"/>
      <c r="D10" s="1"/>
      <c r="E10" s="429"/>
      <c r="F10" s="429"/>
      <c r="G10"/>
      <c r="M10"/>
      <c r="N10"/>
    </row>
    <row r="11" spans="1:14" x14ac:dyDescent="0.2">
      <c r="B11" s="432"/>
      <c r="C11" s="439"/>
      <c r="D11" s="440"/>
      <c r="E11" s="433"/>
      <c r="F11" s="433"/>
      <c r="G11"/>
      <c r="M11"/>
      <c r="N11"/>
    </row>
    <row r="12" spans="1:14" ht="30" customHeight="1" x14ac:dyDescent="0.2"/>
    <row r="13" spans="1:14" ht="21.75" customHeight="1" x14ac:dyDescent="0.2">
      <c r="G13"/>
      <c r="M13"/>
      <c r="N13"/>
    </row>
    <row r="14" spans="1:14" x14ac:dyDescent="0.2">
      <c r="G14"/>
      <c r="M14"/>
      <c r="N14"/>
    </row>
    <row r="15" spans="1:14" x14ac:dyDescent="0.2">
      <c r="B15"/>
      <c r="G15"/>
      <c r="M15"/>
      <c r="N15"/>
    </row>
    <row r="16" spans="1:14" x14ac:dyDescent="0.2">
      <c r="B16"/>
      <c r="G16"/>
      <c r="M16"/>
      <c r="N16"/>
    </row>
    <row r="17" spans="2:14" ht="15" customHeight="1" x14ac:dyDescent="0.2">
      <c r="B17"/>
      <c r="G17"/>
      <c r="M17"/>
      <c r="N17"/>
    </row>
    <row r="18" spans="2:14" x14ac:dyDescent="0.2">
      <c r="B18"/>
      <c r="G18"/>
      <c r="H18"/>
      <c r="I18"/>
      <c r="J18"/>
      <c r="K18"/>
      <c r="L18"/>
      <c r="M18"/>
      <c r="N18"/>
    </row>
    <row r="36" spans="1:7" ht="15" x14ac:dyDescent="0.25">
      <c r="A36" s="1"/>
      <c r="B36" s="443"/>
      <c r="C36" s="74"/>
      <c r="D36" s="75"/>
      <c r="E36" s="76"/>
      <c r="F36" s="76"/>
      <c r="G36" s="1"/>
    </row>
    <row r="37" spans="1:7" x14ac:dyDescent="0.2">
      <c r="A37" s="1"/>
      <c r="B37" s="628"/>
      <c r="C37" s="628"/>
      <c r="D37" s="628"/>
      <c r="E37" s="628"/>
      <c r="F37" s="628"/>
      <c r="G37" s="1"/>
    </row>
    <row r="38" spans="1:7" x14ac:dyDescent="0.2">
      <c r="A38" s="1"/>
      <c r="B38" s="1"/>
      <c r="C38" s="1"/>
      <c r="D38" s="1"/>
      <c r="E38" s="1"/>
      <c r="F38" s="1"/>
      <c r="G38" s="1"/>
    </row>
    <row r="39" spans="1:7" x14ac:dyDescent="0.2">
      <c r="A39" s="1"/>
      <c r="B39" s="1"/>
      <c r="C39" s="1"/>
      <c r="D39" s="1"/>
      <c r="E39" s="1"/>
      <c r="F39" s="1"/>
      <c r="G39" s="1"/>
    </row>
    <row r="40" spans="1:7" x14ac:dyDescent="0.2">
      <c r="A40" s="1"/>
      <c r="B40" s="1"/>
      <c r="C40" s="1"/>
      <c r="D40" s="1"/>
      <c r="E40" s="1"/>
      <c r="F40" s="1"/>
      <c r="G40" s="1"/>
    </row>
    <row r="41" spans="1:7" x14ac:dyDescent="0.2">
      <c r="A41" s="1"/>
      <c r="B41" s="1"/>
      <c r="C41" s="1"/>
      <c r="D41" s="1"/>
      <c r="E41" s="1"/>
      <c r="F41" s="1"/>
      <c r="G41" s="1"/>
    </row>
    <row r="45" spans="1:7" x14ac:dyDescent="0.2">
      <c r="F45" s="1"/>
    </row>
    <row r="46" spans="1:7" ht="15" thickBot="1" x14ac:dyDescent="0.25">
      <c r="A46" s="1"/>
      <c r="B46" s="82"/>
      <c r="C46" s="82"/>
      <c r="D46" s="82"/>
      <c r="E46" s="82"/>
      <c r="F46" s="1"/>
    </row>
    <row r="47" spans="1:7" x14ac:dyDescent="0.2">
      <c r="A47" s="1"/>
      <c r="F47" s="1"/>
    </row>
    <row r="48" spans="1:7" x14ac:dyDescent="0.2">
      <c r="F48" s="1"/>
    </row>
  </sheetData>
  <mergeCells count="2">
    <mergeCell ref="B37:F37"/>
    <mergeCell ref="E4:F4"/>
  </mergeCells>
  <hyperlinks>
    <hyperlink ref="A1" location="Turinys!A1" display="↖ atgal į turinį" xr:uid="{00000000-0004-0000-2400-000000000000}"/>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4FA1CC"/>
  </sheetPr>
  <dimension ref="A1:I19"/>
  <sheetViews>
    <sheetView showGridLines="0" showRowColHeaders="0" workbookViewId="0">
      <selection activeCell="B4" sqref="B4"/>
    </sheetView>
  </sheetViews>
  <sheetFormatPr defaultRowHeight="14.25" x14ac:dyDescent="0.2"/>
  <cols>
    <col min="1" max="1" width="9" style="72"/>
    <col min="2" max="2" width="6.625" style="72" customWidth="1"/>
    <col min="3" max="3" width="33.625" style="72" customWidth="1"/>
    <col min="4" max="4" width="20.125" style="72" customWidth="1"/>
    <col min="5" max="5" width="12.375" style="72" customWidth="1"/>
    <col min="6" max="6" width="13" style="72" customWidth="1"/>
    <col min="7" max="7" width="23.375" style="72" customWidth="1"/>
    <col min="8" max="8" width="24.5" style="72" customWidth="1"/>
    <col min="9" max="9" width="12.375" style="72" customWidth="1"/>
    <col min="10" max="10" width="14.125" style="72" customWidth="1"/>
    <col min="11" max="16384" width="9" style="72"/>
  </cols>
  <sheetData>
    <row r="1" spans="1:9" x14ac:dyDescent="0.2">
      <c r="A1" s="12" t="s">
        <v>0</v>
      </c>
      <c r="B1" s="77"/>
      <c r="C1" s="77"/>
      <c r="D1" s="77"/>
      <c r="E1" s="77"/>
      <c r="F1" s="77"/>
      <c r="G1" s="77"/>
    </row>
    <row r="2" spans="1:9" ht="15" thickBot="1" x14ac:dyDescent="0.25">
      <c r="B2" s="27"/>
      <c r="C2" s="27"/>
      <c r="D2" s="27"/>
      <c r="E2" s="27"/>
      <c r="F2" s="27"/>
      <c r="G2" s="27"/>
    </row>
    <row r="3" spans="1:9" ht="27" customHeight="1" x14ac:dyDescent="0.2">
      <c r="B3" s="301" t="s">
        <v>280</v>
      </c>
      <c r="C3" s="45"/>
      <c r="D3" s="25"/>
      <c r="E3" s="25"/>
      <c r="F3" s="25"/>
    </row>
    <row r="4" spans="1:9" s="73" customFormat="1" ht="27" customHeight="1" x14ac:dyDescent="0.25">
      <c r="A4" s="521"/>
      <c r="B4" s="522"/>
      <c r="C4" s="527"/>
      <c r="D4" s="523"/>
      <c r="E4" s="633"/>
      <c r="F4" s="633"/>
    </row>
    <row r="5" spans="1:9" ht="19.5" customHeight="1" x14ac:dyDescent="0.2">
      <c r="A5" s="1"/>
      <c r="B5" s="515"/>
      <c r="C5" s="529"/>
      <c r="D5" s="528"/>
      <c r="E5" s="533"/>
      <c r="F5" s="518"/>
      <c r="G5" s="1"/>
      <c r="H5" s="1"/>
    </row>
    <row r="6" spans="1:9" ht="14.25" customHeight="1" x14ac:dyDescent="0.2">
      <c r="A6" s="1"/>
      <c r="B6" s="446"/>
      <c r="C6" s="530"/>
      <c r="D6" s="526"/>
      <c r="E6" s="532"/>
      <c r="F6" s="531"/>
      <c r="G6" s="1"/>
      <c r="H6" s="1"/>
      <c r="I6" s="1"/>
    </row>
    <row r="7" spans="1:9" ht="84" customHeight="1" x14ac:dyDescent="0.2">
      <c r="A7" s="1"/>
      <c r="B7" s="632"/>
      <c r="C7" s="631"/>
      <c r="D7" s="86"/>
      <c r="E7" s="626"/>
      <c r="F7" s="626"/>
      <c r="G7" s="1"/>
    </row>
    <row r="8" spans="1:9" ht="79.5" customHeight="1" x14ac:dyDescent="0.2">
      <c r="B8" s="632"/>
      <c r="C8" s="631"/>
      <c r="D8" s="86"/>
      <c r="E8" s="626"/>
      <c r="F8" s="626"/>
      <c r="G8" s="79"/>
    </row>
    <row r="9" spans="1:9" ht="12" customHeight="1" x14ac:dyDescent="0.2">
      <c r="A9" s="38"/>
      <c r="B9" s="630"/>
      <c r="C9" s="630"/>
      <c r="D9" s="630"/>
      <c r="E9" s="630"/>
      <c r="F9" s="630"/>
    </row>
    <row r="10" spans="1:9" ht="27.75" customHeight="1" thickBot="1" x14ac:dyDescent="0.25">
      <c r="A10" s="38"/>
      <c r="B10" s="82"/>
      <c r="C10" s="82"/>
      <c r="D10" s="82"/>
      <c r="E10" s="82"/>
      <c r="F10" s="82"/>
      <c r="G10" s="1"/>
    </row>
    <row r="11" spans="1:9" x14ac:dyDescent="0.2">
      <c r="A11" s="38"/>
      <c r="B11" s="1"/>
      <c r="C11" s="1"/>
      <c r="D11" s="1"/>
      <c r="E11" s="1"/>
      <c r="F11" s="1"/>
      <c r="G11" s="1"/>
    </row>
    <row r="12" spans="1:9" x14ac:dyDescent="0.2">
      <c r="A12" s="38"/>
      <c r="B12" s="1"/>
      <c r="C12" s="1"/>
      <c r="D12" s="1"/>
      <c r="E12" s="1"/>
      <c r="F12" s="1"/>
      <c r="G12" s="1"/>
    </row>
    <row r="13" spans="1:9" ht="15" customHeight="1" x14ac:dyDescent="0.2">
      <c r="A13" s="38"/>
      <c r="B13" s="1"/>
      <c r="C13" s="1"/>
      <c r="D13" s="1"/>
      <c r="E13" s="1"/>
      <c r="F13" s="1"/>
      <c r="G13" s="1"/>
    </row>
    <row r="14" spans="1:9" x14ac:dyDescent="0.2">
      <c r="B14" s="1"/>
      <c r="C14" s="1"/>
      <c r="D14" s="1"/>
      <c r="E14" s="1"/>
      <c r="F14" s="1"/>
      <c r="G14" s="1"/>
    </row>
    <row r="19" spans="3:4" x14ac:dyDescent="0.2">
      <c r="C19"/>
      <c r="D19"/>
    </row>
  </sheetData>
  <mergeCells count="5">
    <mergeCell ref="B9:F9"/>
    <mergeCell ref="C7:C8"/>
    <mergeCell ref="B7:B8"/>
    <mergeCell ref="E4:F4"/>
    <mergeCell ref="E7:F8"/>
  </mergeCells>
  <hyperlinks>
    <hyperlink ref="A1" location="Turinys!A1" display="↖ atgal į turinį" xr:uid="{00000000-0004-0000-2500-000000000000}"/>
  </hyperlink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37907" r:id="rId4">
          <objectPr defaultSize="0" r:id="rId5">
            <anchor moveWithCells="1">
              <from>
                <xdr:col>3</xdr:col>
                <xdr:colOff>1200150</xdr:colOff>
                <xdr:row>6</xdr:row>
                <xdr:rowOff>266700</xdr:rowOff>
              </from>
              <to>
                <xdr:col>4</xdr:col>
                <xdr:colOff>495300</xdr:colOff>
                <xdr:row>6</xdr:row>
                <xdr:rowOff>523875</xdr:rowOff>
              </to>
            </anchor>
          </objectPr>
        </oleObject>
      </mc:Choice>
      <mc:Fallback>
        <oleObject progId="Word.Document.12" shapeId="37907" r:id="rId4"/>
      </mc:Fallback>
    </mc:AlternateContent>
  </oleObjec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4FA1CC"/>
  </sheetPr>
  <dimension ref="A1:J19"/>
  <sheetViews>
    <sheetView showGridLines="0" showRowColHeaders="0" workbookViewId="0"/>
  </sheetViews>
  <sheetFormatPr defaultRowHeight="14.25" x14ac:dyDescent="0.2"/>
  <cols>
    <col min="1" max="1" width="9" style="72"/>
    <col min="2" max="2" width="6.625" style="72" customWidth="1"/>
    <col min="3" max="3" width="39" style="72" customWidth="1"/>
    <col min="4" max="4" width="23.5" style="72" customWidth="1"/>
    <col min="5" max="5" width="10" style="72" customWidth="1"/>
    <col min="6" max="6" width="9.125" style="72" customWidth="1"/>
    <col min="7" max="7" width="3.5" style="72" customWidth="1"/>
    <col min="8" max="8" width="12.375" style="72" customWidth="1"/>
    <col min="9" max="9" width="14.125" style="72" customWidth="1"/>
    <col min="10" max="16384" width="9" style="72"/>
  </cols>
  <sheetData>
    <row r="1" spans="1:10" x14ac:dyDescent="0.2">
      <c r="A1" s="12" t="s">
        <v>0</v>
      </c>
      <c r="B1" s="77"/>
      <c r="C1" s="77"/>
      <c r="D1" s="77"/>
      <c r="E1" s="77"/>
      <c r="F1" s="77"/>
    </row>
    <row r="2" spans="1:10" ht="15" thickBot="1" x14ac:dyDescent="0.25">
      <c r="B2" s="27"/>
      <c r="C2" s="27"/>
      <c r="D2" s="27"/>
      <c r="E2" s="516"/>
      <c r="F2" s="516"/>
      <c r="G2" s="1"/>
      <c r="H2" s="1"/>
    </row>
    <row r="3" spans="1:10" ht="27" customHeight="1" x14ac:dyDescent="0.2">
      <c r="B3" s="300" t="s">
        <v>279</v>
      </c>
      <c r="C3" s="45"/>
      <c r="D3" s="25"/>
      <c r="E3" s="373"/>
      <c r="F3" s="373"/>
      <c r="G3" s="1"/>
      <c r="H3" s="1"/>
    </row>
    <row r="4" spans="1:10" s="73" customFormat="1" ht="13.5" customHeight="1" x14ac:dyDescent="0.25">
      <c r="B4" s="522"/>
      <c r="C4" s="523"/>
      <c r="D4" s="523"/>
      <c r="E4" s="633"/>
      <c r="F4" s="633"/>
      <c r="G4" s="521"/>
      <c r="H4" s="521"/>
      <c r="I4" s="521"/>
      <c r="J4" s="521"/>
    </row>
    <row r="5" spans="1:10" ht="25.5" customHeight="1" x14ac:dyDescent="0.2">
      <c r="B5" s="634"/>
      <c r="C5" s="634"/>
      <c r="D5" s="634"/>
      <c r="E5" s="534"/>
      <c r="F5" s="637"/>
      <c r="G5" s="637"/>
      <c r="H5" s="1"/>
      <c r="I5" s="1"/>
      <c r="J5" s="1"/>
    </row>
    <row r="6" spans="1:10" ht="118.5" customHeight="1" x14ac:dyDescent="0.2">
      <c r="B6" s="435"/>
      <c r="C6" s="435"/>
      <c r="D6" s="435"/>
      <c r="E6" s="435"/>
      <c r="F6" s="435"/>
      <c r="G6" s="435"/>
      <c r="H6" s="1"/>
      <c r="I6" s="1"/>
      <c r="J6" s="1"/>
    </row>
    <row r="7" spans="1:10" s="79" customFormat="1" ht="117.75" customHeight="1" x14ac:dyDescent="0.2">
      <c r="B7" s="441"/>
      <c r="C7" s="449"/>
      <c r="D7" s="442"/>
      <c r="E7" s="435"/>
      <c r="F7" s="448"/>
      <c r="G7" s="1"/>
    </row>
    <row r="8" spans="1:10" ht="43.5" customHeight="1" x14ac:dyDescent="0.2">
      <c r="B8" s="626"/>
      <c r="C8" s="626"/>
      <c r="D8" s="438"/>
      <c r="E8" s="435"/>
      <c r="F8" s="448"/>
      <c r="G8" s="1"/>
    </row>
    <row r="9" spans="1:10" ht="50.25" customHeight="1" x14ac:dyDescent="0.2">
      <c r="B9" s="626"/>
      <c r="C9" s="626"/>
      <c r="D9" s="450"/>
      <c r="E9" s="435"/>
      <c r="F9" s="448"/>
      <c r="G9" s="1"/>
    </row>
    <row r="10" spans="1:10" ht="23.25" customHeight="1" x14ac:dyDescent="0.2">
      <c r="A10" s="1"/>
      <c r="B10" s="626"/>
      <c r="C10" s="626"/>
      <c r="D10" s="635"/>
      <c r="E10" s="626"/>
      <c r="F10" s="626"/>
      <c r="G10" s="1"/>
    </row>
    <row r="11" spans="1:10" ht="42.75" customHeight="1" x14ac:dyDescent="0.2">
      <c r="A11" s="1"/>
      <c r="B11" s="626"/>
      <c r="C11" s="626"/>
      <c r="D11" s="635"/>
      <c r="E11" s="626"/>
      <c r="F11" s="626"/>
      <c r="G11" s="1"/>
    </row>
    <row r="12" spans="1:10" ht="69.75" customHeight="1" x14ac:dyDescent="0.2">
      <c r="A12" s="1"/>
      <c r="B12" s="636"/>
      <c r="C12" s="636"/>
      <c r="D12" s="535"/>
      <c r="E12" s="626"/>
      <c r="F12" s="626"/>
      <c r="G12" s="1"/>
    </row>
    <row r="13" spans="1:10" x14ac:dyDescent="0.2">
      <c r="A13" s="1"/>
      <c r="B13" s="445"/>
      <c r="C13" s="1"/>
      <c r="D13" s="1"/>
      <c r="E13" s="1"/>
      <c r="F13" s="1"/>
      <c r="G13" s="1"/>
      <c r="H13" s="1"/>
    </row>
    <row r="14" spans="1:10" s="79" customFormat="1" ht="15" thickBot="1" x14ac:dyDescent="0.25">
      <c r="A14" s="1"/>
      <c r="B14" s="444"/>
      <c r="C14" s="82"/>
      <c r="D14" s="82"/>
      <c r="E14" s="1"/>
      <c r="F14" s="1"/>
      <c r="G14" s="1"/>
      <c r="H14" s="1"/>
    </row>
    <row r="15" spans="1:10" s="79" customFormat="1" x14ac:dyDescent="0.2">
      <c r="A15" s="1"/>
      <c r="B15" s="1"/>
      <c r="C15" s="1"/>
      <c r="D15" s="1"/>
      <c r="E15" s="1"/>
      <c r="F15" s="1"/>
      <c r="G15" s="1"/>
      <c r="H15" s="1"/>
    </row>
    <row r="16" spans="1:10" x14ac:dyDescent="0.2">
      <c r="A16" s="1"/>
      <c r="B16" s="443"/>
      <c r="C16" s="443"/>
      <c r="D16" s="443"/>
      <c r="E16" s="443"/>
      <c r="F16" s="443"/>
      <c r="G16" s="1"/>
    </row>
    <row r="17" spans="2:8" x14ac:dyDescent="0.2">
      <c r="B17" s="1"/>
      <c r="C17" s="1"/>
      <c r="D17" s="1"/>
      <c r="E17" s="1"/>
      <c r="F17" s="1"/>
      <c r="G17" s="1"/>
      <c r="H17" s="1"/>
    </row>
    <row r="18" spans="2:8" x14ac:dyDescent="0.2">
      <c r="B18" s="1"/>
      <c r="C18" s="1"/>
      <c r="D18" s="1"/>
      <c r="E18" s="1"/>
      <c r="F18" s="1"/>
      <c r="G18" s="1"/>
      <c r="H18" s="1"/>
    </row>
    <row r="19" spans="2:8" x14ac:dyDescent="0.2">
      <c r="B19" s="1"/>
      <c r="C19" s="1"/>
      <c r="D19" s="1"/>
      <c r="E19" s="1"/>
      <c r="F19" s="1"/>
      <c r="G19" s="1"/>
      <c r="H19" s="1"/>
    </row>
  </sheetData>
  <mergeCells count="9">
    <mergeCell ref="E4:F4"/>
    <mergeCell ref="B5:D5"/>
    <mergeCell ref="D10:D11"/>
    <mergeCell ref="B8:B9"/>
    <mergeCell ref="C8:C9"/>
    <mergeCell ref="B10:B12"/>
    <mergeCell ref="C10:C12"/>
    <mergeCell ref="E10:F12"/>
    <mergeCell ref="F5:G5"/>
  </mergeCells>
  <hyperlinks>
    <hyperlink ref="A1" location="Turinys!A1" display="↖ atgal į turinį" xr:uid="{00000000-0004-0000-2600-000000000000}"/>
  </hyperlink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4FA1CC"/>
  </sheetPr>
  <dimension ref="A1:I51"/>
  <sheetViews>
    <sheetView showGridLines="0" showRowColHeaders="0" zoomScaleNormal="100" workbookViewId="0"/>
  </sheetViews>
  <sheetFormatPr defaultRowHeight="12" x14ac:dyDescent="0.2"/>
  <cols>
    <col min="1" max="1" width="9" style="65"/>
    <col min="2" max="2" width="39.25" style="65" customWidth="1"/>
    <col min="3" max="16384" width="9" style="65"/>
  </cols>
  <sheetData>
    <row r="1" spans="1:9" ht="14.25" x14ac:dyDescent="0.2">
      <c r="A1" s="12" t="s">
        <v>0</v>
      </c>
      <c r="B1" s="77"/>
      <c r="C1" s="77"/>
    </row>
    <row r="2" spans="1:9" ht="12.75" thickBot="1" x14ac:dyDescent="0.25">
      <c r="F2" s="372"/>
      <c r="G2" s="372"/>
      <c r="H2" s="372"/>
      <c r="I2" s="372"/>
    </row>
    <row r="3" spans="1:9" ht="38.25" customHeight="1" x14ac:dyDescent="0.2">
      <c r="B3" s="638" t="s">
        <v>351</v>
      </c>
      <c r="C3" s="638"/>
      <c r="D3" s="638"/>
      <c r="E3" s="638"/>
      <c r="F3" s="373"/>
      <c r="G3" s="373"/>
      <c r="H3" s="373"/>
      <c r="I3" s="372"/>
    </row>
    <row r="5" spans="1:9" ht="24.75" customHeight="1" x14ac:dyDescent="0.2">
      <c r="B5" s="649" t="s">
        <v>65</v>
      </c>
      <c r="C5" s="641" t="s">
        <v>81</v>
      </c>
      <c r="D5" s="644" t="s">
        <v>178</v>
      </c>
      <c r="E5" s="645"/>
      <c r="F5" s="123"/>
      <c r="G5" s="639"/>
      <c r="H5" s="639"/>
    </row>
    <row r="6" spans="1:9" ht="12" customHeight="1" x14ac:dyDescent="0.2">
      <c r="B6" s="650"/>
      <c r="C6" s="642"/>
      <c r="D6" s="646" t="s">
        <v>352</v>
      </c>
      <c r="E6" s="647" t="s">
        <v>240</v>
      </c>
      <c r="F6" s="123"/>
      <c r="G6" s="640"/>
      <c r="H6" s="640"/>
    </row>
    <row r="7" spans="1:9" ht="14.25" customHeight="1" x14ac:dyDescent="0.2">
      <c r="B7" s="651"/>
      <c r="C7" s="643"/>
      <c r="D7" s="643"/>
      <c r="E7" s="648"/>
      <c r="F7" s="123"/>
      <c r="G7" s="640"/>
      <c r="H7" s="640"/>
    </row>
    <row r="8" spans="1:9" ht="12.75" x14ac:dyDescent="0.2">
      <c r="B8" s="270" t="s">
        <v>82</v>
      </c>
      <c r="C8" s="271" t="s">
        <v>83</v>
      </c>
      <c r="D8" s="272">
        <v>36.844641703382095</v>
      </c>
      <c r="E8" s="272">
        <v>34.9354017405986</v>
      </c>
      <c r="F8" s="123"/>
      <c r="G8" s="69"/>
      <c r="H8" s="69"/>
    </row>
    <row r="9" spans="1:9" ht="12.75" x14ac:dyDescent="0.2">
      <c r="B9" s="273" t="s">
        <v>14</v>
      </c>
      <c r="C9" s="274"/>
      <c r="D9" s="275">
        <v>20.920987890790151</v>
      </c>
      <c r="E9" s="275">
        <v>20.154658974556742</v>
      </c>
      <c r="F9" s="123"/>
      <c r="G9" s="69"/>
      <c r="H9" s="69"/>
    </row>
    <row r="10" spans="1:9" ht="12.75" x14ac:dyDescent="0.2">
      <c r="B10" s="276" t="s">
        <v>84</v>
      </c>
      <c r="C10" s="277" t="s">
        <v>85</v>
      </c>
      <c r="D10" s="278">
        <v>12.182864419932111</v>
      </c>
      <c r="E10" s="278">
        <v>12.079854699653302</v>
      </c>
      <c r="F10" s="123"/>
      <c r="G10" s="128"/>
      <c r="H10" s="128"/>
    </row>
    <row r="11" spans="1:9" ht="12.75" x14ac:dyDescent="0.2">
      <c r="B11" s="279" t="s">
        <v>86</v>
      </c>
      <c r="C11" s="280" t="s">
        <v>87</v>
      </c>
      <c r="D11" s="278">
        <v>8.7341413229112153</v>
      </c>
      <c r="E11" s="278">
        <v>8.071139337424249</v>
      </c>
      <c r="F11" s="123"/>
      <c r="G11" s="129"/>
      <c r="H11" s="129"/>
    </row>
    <row r="12" spans="1:9" ht="12.75" x14ac:dyDescent="0.2">
      <c r="B12" s="281" t="s">
        <v>88</v>
      </c>
      <c r="C12" s="277" t="s">
        <v>89</v>
      </c>
      <c r="D12" s="278">
        <v>3.9821479468274664E-3</v>
      </c>
      <c r="E12" s="278">
        <v>3.664937479189459E-3</v>
      </c>
      <c r="F12" s="123"/>
      <c r="G12" s="130"/>
      <c r="H12" s="130"/>
    </row>
    <row r="13" spans="1:9" ht="12.75" x14ac:dyDescent="0.2">
      <c r="B13" s="282" t="s">
        <v>15</v>
      </c>
      <c r="C13" s="283" t="s">
        <v>90</v>
      </c>
      <c r="D13" s="275">
        <v>10.924052159759704</v>
      </c>
      <c r="E13" s="275">
        <v>10.750118414600509</v>
      </c>
      <c r="F13" s="123"/>
      <c r="G13" s="130"/>
      <c r="H13" s="130"/>
    </row>
    <row r="14" spans="1:9" ht="12.75" x14ac:dyDescent="0.2">
      <c r="B14" s="276" t="s">
        <v>91</v>
      </c>
      <c r="C14" s="277" t="s">
        <v>92</v>
      </c>
      <c r="D14" s="278">
        <v>9.8240103817946132</v>
      </c>
      <c r="E14" s="278">
        <v>9.7042135478358702</v>
      </c>
      <c r="F14" s="123"/>
      <c r="G14" s="128"/>
      <c r="H14" s="128"/>
    </row>
    <row r="15" spans="1:9" ht="12.75" x14ac:dyDescent="0.2">
      <c r="B15" s="273" t="s">
        <v>16</v>
      </c>
      <c r="C15" s="283"/>
      <c r="D15" s="284">
        <v>2.5344581363252701</v>
      </c>
      <c r="E15" s="284">
        <v>2.2124897957102347</v>
      </c>
      <c r="F15" s="123"/>
      <c r="G15" s="130"/>
      <c r="H15" s="130"/>
    </row>
    <row r="16" spans="1:9" ht="25.5" x14ac:dyDescent="0.2">
      <c r="B16" s="285" t="s">
        <v>93</v>
      </c>
      <c r="C16" s="277" t="s">
        <v>94</v>
      </c>
      <c r="D16" s="286">
        <v>2.0840984253413559</v>
      </c>
      <c r="E16" s="286">
        <v>1.9800804654421662</v>
      </c>
      <c r="F16" s="123"/>
      <c r="G16" s="130"/>
      <c r="H16" s="130"/>
    </row>
    <row r="17" spans="2:8" ht="12.75" x14ac:dyDescent="0.2">
      <c r="B17" s="281" t="s">
        <v>241</v>
      </c>
      <c r="C17" s="277" t="s">
        <v>95</v>
      </c>
      <c r="D17" s="286">
        <v>0.45035971098391575</v>
      </c>
      <c r="E17" s="286">
        <v>0.23240933026806845</v>
      </c>
      <c r="F17" s="123"/>
      <c r="G17" s="128"/>
      <c r="H17" s="128"/>
    </row>
    <row r="18" spans="2:8" ht="12.75" x14ac:dyDescent="0.2">
      <c r="B18" s="287" t="s">
        <v>17</v>
      </c>
      <c r="C18" s="274" t="s">
        <v>179</v>
      </c>
      <c r="D18" s="284">
        <v>2.4691256644537924</v>
      </c>
      <c r="E18" s="284">
        <v>1.8217994932103008</v>
      </c>
      <c r="F18" s="123"/>
      <c r="G18" s="69"/>
      <c r="H18" s="69"/>
    </row>
    <row r="19" spans="2:8" ht="12.75" x14ac:dyDescent="0.2">
      <c r="B19" s="273" t="s">
        <v>96</v>
      </c>
      <c r="C19" s="288"/>
      <c r="D19" s="275">
        <v>47.707858952881637</v>
      </c>
      <c r="E19" s="275">
        <v>38.956763115703275</v>
      </c>
      <c r="F19" s="123"/>
      <c r="G19" s="128"/>
      <c r="H19" s="128"/>
    </row>
    <row r="20" spans="2:8" ht="12.75" x14ac:dyDescent="0.2">
      <c r="B20" s="273" t="s">
        <v>97</v>
      </c>
      <c r="C20" s="274"/>
      <c r="D20" s="284">
        <v>43.035440639598384</v>
      </c>
      <c r="E20" s="284">
        <v>35.090961620714936</v>
      </c>
      <c r="F20" s="123"/>
      <c r="G20" s="128"/>
      <c r="H20" s="128"/>
    </row>
    <row r="21" spans="2:8" ht="12.75" x14ac:dyDescent="0.2">
      <c r="B21" s="281" t="s">
        <v>18</v>
      </c>
      <c r="C21" s="277" t="s">
        <v>98</v>
      </c>
      <c r="D21" s="286">
        <v>12.423198365411475</v>
      </c>
      <c r="E21" s="286">
        <v>10.915378612106705</v>
      </c>
      <c r="F21" s="123"/>
      <c r="G21" s="128"/>
      <c r="H21" s="128"/>
    </row>
    <row r="22" spans="2:8" ht="12.75" x14ac:dyDescent="0.2">
      <c r="B22" s="281" t="s">
        <v>99</v>
      </c>
      <c r="C22" s="277" t="s">
        <v>100</v>
      </c>
      <c r="D22" s="286">
        <v>5.6278210790782195</v>
      </c>
      <c r="E22" s="286">
        <v>4.764359436835635</v>
      </c>
      <c r="F22" s="123"/>
      <c r="G22" s="133"/>
      <c r="H22" s="133"/>
    </row>
    <row r="23" spans="2:8" ht="12.75" x14ac:dyDescent="0.2">
      <c r="B23" s="289" t="s">
        <v>101</v>
      </c>
      <c r="C23" s="277" t="s">
        <v>102</v>
      </c>
      <c r="D23" s="286">
        <v>7.1754641174315344E-3</v>
      </c>
      <c r="E23" s="286">
        <v>6.603880048079323E-3</v>
      </c>
      <c r="F23" s="123"/>
      <c r="G23" s="130"/>
      <c r="H23" s="130"/>
    </row>
    <row r="24" spans="2:8" ht="12.75" x14ac:dyDescent="0.2">
      <c r="B24" s="289" t="s">
        <v>103</v>
      </c>
      <c r="C24" s="290" t="s">
        <v>180</v>
      </c>
      <c r="D24" s="291">
        <v>3.194821654931665</v>
      </c>
      <c r="E24" s="291">
        <v>0.38788966984758821</v>
      </c>
      <c r="F24" s="123"/>
      <c r="G24" s="130"/>
      <c r="H24" s="130"/>
    </row>
    <row r="25" spans="2:8" ht="12.75" x14ac:dyDescent="0.2">
      <c r="B25" s="281" t="s">
        <v>242</v>
      </c>
      <c r="C25" s="277" t="s">
        <v>95</v>
      </c>
      <c r="D25" s="286">
        <v>0.61211427460709422</v>
      </c>
      <c r="E25" s="286">
        <v>0.72088718944449104</v>
      </c>
      <c r="F25" s="123"/>
      <c r="G25" s="130"/>
      <c r="H25" s="130"/>
    </row>
    <row r="26" spans="2:8" ht="12.75" x14ac:dyDescent="0.2">
      <c r="B26" s="281" t="s">
        <v>19</v>
      </c>
      <c r="C26" s="277" t="s">
        <v>104</v>
      </c>
      <c r="D26" s="284">
        <v>18.135037539359082</v>
      </c>
      <c r="E26" s="284">
        <v>15.833951017719416</v>
      </c>
      <c r="F26" s="123"/>
      <c r="G26" s="130"/>
      <c r="H26" s="130"/>
    </row>
    <row r="27" spans="2:8" ht="25.5" x14ac:dyDescent="0.2">
      <c r="B27" s="292" t="s">
        <v>243</v>
      </c>
      <c r="C27" s="277" t="s">
        <v>105</v>
      </c>
      <c r="D27" s="286">
        <v>15.80158993821685</v>
      </c>
      <c r="E27" s="286">
        <v>13.671666509479849</v>
      </c>
      <c r="F27" s="123"/>
      <c r="G27" s="133"/>
      <c r="H27" s="133"/>
    </row>
    <row r="28" spans="2:8" ht="12.75" x14ac:dyDescent="0.2">
      <c r="B28" s="293" t="s">
        <v>106</v>
      </c>
      <c r="C28" s="277" t="s">
        <v>107</v>
      </c>
      <c r="D28" s="286">
        <v>2.3330006709573992</v>
      </c>
      <c r="E28" s="286">
        <v>2.1620788439590273</v>
      </c>
      <c r="F28" s="123"/>
      <c r="G28" s="130"/>
      <c r="H28" s="130"/>
    </row>
    <row r="29" spans="2:8" ht="12.75" x14ac:dyDescent="0.2">
      <c r="B29" s="289" t="s">
        <v>244</v>
      </c>
      <c r="C29" s="290" t="s">
        <v>108</v>
      </c>
      <c r="D29" s="294">
        <v>3.0352722620934127</v>
      </c>
      <c r="E29" s="294">
        <v>2.4618918147130207</v>
      </c>
      <c r="F29" s="123"/>
      <c r="G29" s="69"/>
      <c r="H29" s="69"/>
    </row>
    <row r="30" spans="2:8" ht="25.5" x14ac:dyDescent="0.2">
      <c r="B30" s="292" t="s">
        <v>109</v>
      </c>
      <c r="C30" s="277" t="s">
        <v>110</v>
      </c>
      <c r="D30" s="294">
        <v>0.8550849503994179</v>
      </c>
      <c r="E30" s="294">
        <v>0.78697048036760575</v>
      </c>
      <c r="F30" s="123"/>
      <c r="G30" s="133"/>
      <c r="H30" s="133"/>
    </row>
    <row r="31" spans="2:8" ht="12.75" x14ac:dyDescent="0.2">
      <c r="B31" s="273" t="s">
        <v>21</v>
      </c>
      <c r="C31" s="283"/>
      <c r="D31" s="284">
        <v>4.6724183132832477</v>
      </c>
      <c r="E31" s="284">
        <v>3.8658014949883373</v>
      </c>
      <c r="F31" s="123"/>
      <c r="G31" s="130"/>
      <c r="H31" s="130"/>
    </row>
    <row r="32" spans="2:8" ht="12.75" x14ac:dyDescent="0.2">
      <c r="B32" s="281" t="s">
        <v>111</v>
      </c>
      <c r="C32" s="277" t="s">
        <v>112</v>
      </c>
      <c r="D32" s="286">
        <v>0.27604300906543044</v>
      </c>
      <c r="E32" s="286">
        <v>0.28910886040942524</v>
      </c>
      <c r="F32" s="123"/>
      <c r="G32" s="130"/>
      <c r="H32" s="130"/>
    </row>
    <row r="33" spans="2:8" ht="38.25" x14ac:dyDescent="0.2">
      <c r="B33" s="285" t="s">
        <v>113</v>
      </c>
      <c r="C33" s="277" t="s">
        <v>181</v>
      </c>
      <c r="D33" s="286">
        <v>4.396375304217818</v>
      </c>
      <c r="E33" s="286">
        <v>3.5766926345789116</v>
      </c>
      <c r="F33" s="123"/>
      <c r="G33" s="130"/>
      <c r="H33" s="130"/>
    </row>
    <row r="34" spans="2:8" ht="12.75" x14ac:dyDescent="0.2">
      <c r="B34" s="295" t="s">
        <v>118</v>
      </c>
      <c r="C34" s="296" t="s">
        <v>114</v>
      </c>
      <c r="D34" s="297">
        <v>-10.863217249499543</v>
      </c>
      <c r="E34" s="297">
        <v>-4.0213613751046777</v>
      </c>
      <c r="F34" s="123"/>
      <c r="G34" s="139"/>
      <c r="H34" s="139"/>
    </row>
    <row r="35" spans="2:8" x14ac:dyDescent="0.2">
      <c r="B35" s="132"/>
      <c r="C35" s="64"/>
      <c r="D35" s="130"/>
      <c r="E35" s="130"/>
      <c r="F35" s="130"/>
      <c r="G35" s="130"/>
      <c r="H35" s="130"/>
    </row>
    <row r="36" spans="2:8" ht="12.75" thickBot="1" x14ac:dyDescent="0.25">
      <c r="B36" s="370" t="s">
        <v>319</v>
      </c>
      <c r="C36" s="370"/>
      <c r="D36" s="370"/>
      <c r="E36" s="370"/>
      <c r="F36" s="371"/>
      <c r="G36" s="371"/>
      <c r="H36" s="371"/>
    </row>
    <row r="37" spans="2:8" x14ac:dyDescent="0.2">
      <c r="B37" s="132"/>
      <c r="C37" s="64"/>
      <c r="D37" s="133"/>
      <c r="E37" s="133"/>
      <c r="F37" s="133"/>
      <c r="G37" s="133"/>
      <c r="H37" s="133"/>
    </row>
    <row r="38" spans="2:8" x14ac:dyDescent="0.2">
      <c r="B38" s="131"/>
      <c r="C38" s="64"/>
      <c r="D38" s="130"/>
      <c r="E38" s="130"/>
      <c r="F38" s="130"/>
      <c r="G38" s="130"/>
      <c r="H38" s="130"/>
    </row>
    <row r="39" spans="2:8" x14ac:dyDescent="0.2">
      <c r="B39" s="135"/>
      <c r="C39" s="64"/>
      <c r="D39" s="130"/>
      <c r="E39" s="130"/>
      <c r="F39" s="130"/>
      <c r="G39" s="130"/>
      <c r="H39" s="130"/>
    </row>
    <row r="40" spans="2:8" x14ac:dyDescent="0.2">
      <c r="B40" s="136"/>
      <c r="C40" s="138"/>
      <c r="D40" s="129"/>
      <c r="E40" s="129"/>
      <c r="F40" s="129"/>
      <c r="G40" s="129"/>
      <c r="H40" s="129"/>
    </row>
    <row r="41" spans="2:8" x14ac:dyDescent="0.2">
      <c r="B41" s="136"/>
      <c r="C41" s="138"/>
      <c r="D41" s="130"/>
      <c r="E41" s="130"/>
      <c r="F41" s="130"/>
      <c r="G41" s="130"/>
      <c r="H41" s="130"/>
    </row>
    <row r="42" spans="2:8" x14ac:dyDescent="0.2">
      <c r="B42" s="136"/>
      <c r="C42" s="138"/>
      <c r="D42" s="130"/>
      <c r="E42" s="130"/>
      <c r="F42" s="130"/>
      <c r="G42" s="130"/>
      <c r="H42" s="130"/>
    </row>
    <row r="43" spans="2:8" x14ac:dyDescent="0.2">
      <c r="B43" s="131"/>
      <c r="C43" s="64"/>
      <c r="D43" s="130"/>
      <c r="E43" s="130"/>
      <c r="F43" s="130"/>
      <c r="G43" s="130"/>
      <c r="H43" s="130"/>
    </row>
    <row r="44" spans="2:8" x14ac:dyDescent="0.2">
      <c r="B44" s="135"/>
      <c r="C44" s="64"/>
      <c r="D44" s="130"/>
      <c r="E44" s="130"/>
      <c r="F44" s="130"/>
      <c r="G44" s="130"/>
      <c r="H44" s="130"/>
    </row>
    <row r="45" spans="2:8" x14ac:dyDescent="0.2">
      <c r="B45" s="137"/>
      <c r="C45" s="138"/>
      <c r="D45" s="130"/>
      <c r="E45" s="129"/>
      <c r="F45" s="130"/>
      <c r="G45" s="129"/>
      <c r="H45" s="129"/>
    </row>
    <row r="46" spans="2:8" x14ac:dyDescent="0.2">
      <c r="B46" s="131"/>
      <c r="C46" s="64"/>
      <c r="D46" s="129"/>
      <c r="E46" s="129"/>
      <c r="F46" s="129"/>
      <c r="G46" s="129"/>
      <c r="H46" s="129"/>
    </row>
    <row r="47" spans="2:8" x14ac:dyDescent="0.2">
      <c r="B47" s="66"/>
      <c r="C47" s="60"/>
      <c r="D47" s="133"/>
      <c r="E47" s="133"/>
      <c r="F47" s="133"/>
      <c r="G47" s="133"/>
      <c r="H47" s="133"/>
    </row>
    <row r="48" spans="2:8" x14ac:dyDescent="0.2">
      <c r="B48" s="132"/>
      <c r="C48" s="64"/>
      <c r="D48" s="130"/>
      <c r="E48" s="130"/>
      <c r="F48" s="130"/>
      <c r="G48" s="130"/>
      <c r="H48" s="130"/>
    </row>
    <row r="49" spans="2:8" x14ac:dyDescent="0.2">
      <c r="B49" s="134"/>
      <c r="C49" s="64"/>
      <c r="D49" s="130"/>
      <c r="E49" s="130"/>
      <c r="F49" s="130"/>
      <c r="G49" s="130"/>
      <c r="H49" s="130"/>
    </row>
    <row r="50" spans="2:8" x14ac:dyDescent="0.2">
      <c r="B50" s="66"/>
      <c r="C50" s="67"/>
      <c r="D50" s="69"/>
      <c r="E50" s="69"/>
      <c r="F50" s="69"/>
      <c r="G50" s="69"/>
      <c r="H50" s="69"/>
    </row>
    <row r="51" spans="2:8" x14ac:dyDescent="0.2">
      <c r="B51" s="66"/>
      <c r="C51" s="67"/>
      <c r="D51" s="68"/>
      <c r="E51" s="68"/>
      <c r="F51" s="68"/>
      <c r="G51" s="68"/>
      <c r="H51" s="68"/>
    </row>
  </sheetData>
  <mergeCells count="9">
    <mergeCell ref="B3:E3"/>
    <mergeCell ref="G5:H5"/>
    <mergeCell ref="G6:G7"/>
    <mergeCell ref="H6:H7"/>
    <mergeCell ref="C5:C7"/>
    <mergeCell ref="D5:E5"/>
    <mergeCell ref="D6:D7"/>
    <mergeCell ref="E6:E7"/>
    <mergeCell ref="B5:B7"/>
  </mergeCells>
  <hyperlinks>
    <hyperlink ref="A1" location="Turinys!A1" display="↖ atgal į turinį" xr:uid="{00000000-0004-0000-27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sheetPr>
  <dimension ref="A1:E52"/>
  <sheetViews>
    <sheetView showGridLines="0" showRowColHeaders="0" zoomScale="115" zoomScaleNormal="115" workbookViewId="0"/>
  </sheetViews>
  <sheetFormatPr defaultColWidth="8.75" defaultRowHeight="14.25" x14ac:dyDescent="0.2"/>
  <cols>
    <col min="1" max="1" width="5" style="11" customWidth="1"/>
    <col min="2" max="2" width="111.25" style="11" customWidth="1"/>
    <col min="3" max="16384" width="8.75" style="11"/>
  </cols>
  <sheetData>
    <row r="1" spans="1:2" ht="109.9" customHeight="1" thickBot="1" x14ac:dyDescent="0.25">
      <c r="B1" s="13"/>
    </row>
    <row r="2" spans="1:2" x14ac:dyDescent="0.2">
      <c r="B2" s="14"/>
    </row>
    <row r="3" spans="1:2" ht="18" x14ac:dyDescent="0.25">
      <c r="B3" s="15" t="s">
        <v>192</v>
      </c>
    </row>
    <row r="4" spans="1:2" ht="9.6" customHeight="1" x14ac:dyDescent="0.25">
      <c r="B4" s="16"/>
    </row>
    <row r="5" spans="1:2" x14ac:dyDescent="0.2">
      <c r="B5" s="88" t="s">
        <v>330</v>
      </c>
    </row>
    <row r="6" spans="1:2" ht="9.6" customHeight="1" x14ac:dyDescent="0.2">
      <c r="B6" s="17"/>
    </row>
    <row r="7" spans="1:2" ht="18" x14ac:dyDescent="0.25">
      <c r="B7" s="15" t="s">
        <v>248</v>
      </c>
    </row>
    <row r="8" spans="1:2" ht="9.6" customHeight="1" x14ac:dyDescent="0.2">
      <c r="A8" s="2"/>
      <c r="B8" s="152"/>
    </row>
    <row r="9" spans="1:2" x14ac:dyDescent="0.2">
      <c r="A9" s="2"/>
      <c r="B9" s="120" t="str">
        <f>+'1 pav.'!B3</f>
        <v>1 pav. Duomenys, paaiškinantys perėjimą nuo valstybės biudžeto deficito prie valdžios sektoriaus perviršio 2019 m.</v>
      </c>
    </row>
    <row r="10" spans="1:2" x14ac:dyDescent="0.2">
      <c r="A10" s="2"/>
      <c r="B10" s="120" t="str">
        <f>+'2 pav.'!B3</f>
        <v>2 pav. VS pajamų ir išlaidų metinis augimas ir pagrindinių komponenčių įtaka</v>
      </c>
    </row>
    <row r="11" spans="1:2" x14ac:dyDescent="0.2">
      <c r="A11" s="2"/>
      <c r="B11" s="120" t="str">
        <f>+'3 pav.'!B3</f>
        <v>3 pav. 2019 m. VS balanso projekcijos ir faktas</v>
      </c>
    </row>
    <row r="12" spans="1:2" x14ac:dyDescent="0.2">
      <c r="A12" s="2"/>
      <c r="B12" s="120" t="str">
        <f>+'4 pav.'!B3</f>
        <v>4 pav. Valstybės biudžeto išlaidų plano vykdymo paklaidos</v>
      </c>
    </row>
    <row r="13" spans="1:2" ht="14.25" customHeight="1" x14ac:dyDescent="0.2">
      <c r="A13" s="2"/>
      <c r="B13" s="120" t="str">
        <f>+'5 pav.'!B3</f>
        <v>5 pav. Savivaldybių biudžetų išlaidų plano vykdymo paklaidos</v>
      </c>
    </row>
    <row r="14" spans="1:2" ht="14.25" customHeight="1" x14ac:dyDescent="0.2">
      <c r="A14" s="2"/>
      <c r="B14" s="120" t="str">
        <f>+'6 pav.'!B3</f>
        <v>6 pav. Dividendų ir valstybės įmonių pelno įmokų į valstybės biudžetą vykdymas</v>
      </c>
    </row>
    <row r="15" spans="1:2" ht="14.25" customHeight="1" x14ac:dyDescent="0.2">
      <c r="A15" s="2"/>
      <c r="B15" s="120" t="str">
        <f>+'7 pav.'!B3</f>
        <v>7 pav. Valdžios sektoriaus skola ir kaitos veiksniai</v>
      </c>
    </row>
    <row r="16" spans="1:2" ht="14.25" customHeight="1" x14ac:dyDescent="0.2">
      <c r="A16" s="2"/>
      <c r="B16" s="120" t="str">
        <f>+'8 pav.'!B3</f>
        <v>8 pav. Valdžios sektoriaus ir jo subsektorių skolos dinamika</v>
      </c>
    </row>
    <row r="17" spans="1:2" ht="14.25" customHeight="1" x14ac:dyDescent="0.2">
      <c r="A17" s="2"/>
      <c r="B17" s="120" t="str">
        <f>+'1 lentelė'!B3:D3</f>
        <v>1 lentelė. Fiskalinės drausmės taisyklių laikymasis 2019 metais</v>
      </c>
    </row>
    <row r="18" spans="1:2" ht="14.25" customHeight="1" x14ac:dyDescent="0.2">
      <c r="A18" s="2"/>
      <c r="B18" s="120" t="str">
        <f>+'2 lentelė'!B3:I3</f>
        <v>2 lentelė. Ciklinė Lietuvos ekonomikos padėtis, 2018–2019 m.*</v>
      </c>
    </row>
    <row r="19" spans="1:2" ht="10.5" customHeight="1" x14ac:dyDescent="0.2">
      <c r="A19" s="2"/>
      <c r="B19" s="120"/>
    </row>
    <row r="20" spans="1:2" ht="18" x14ac:dyDescent="0.25">
      <c r="A20" s="2"/>
      <c r="B20" s="170" t="s">
        <v>247</v>
      </c>
    </row>
    <row r="21" spans="1:2" ht="9.6" customHeight="1" x14ac:dyDescent="0.2">
      <c r="A21" s="2"/>
      <c r="B21" s="152"/>
    </row>
    <row r="22" spans="1:2" x14ac:dyDescent="0.2">
      <c r="A22" s="2"/>
      <c r="B22" s="120" t="str">
        <f>+'9 pav.'!B3</f>
        <v>9 pav. 2020 m. pajamų surinkimo prieaugis iš PVM, GPM, akcizų lyginant su 2019 m. atitinkamu mėnesiu</v>
      </c>
    </row>
    <row r="23" spans="1:2" x14ac:dyDescent="0.2">
      <c r="A23" s="2"/>
      <c r="B23" s="120" t="str">
        <f>+'10 pav.'!B3</f>
        <v>10 pav. 2020 m. valstybės biudžeto pagrindinių išlaidų straipsnių įtaka bendroms išlaidoms</v>
      </c>
    </row>
    <row r="24" spans="1:2" x14ac:dyDescent="0.2">
      <c r="A24" s="2"/>
      <c r="B24" s="120" t="str">
        <f>+'11 pav.'!B3</f>
        <v>11 pav. Valdžios sektoriaus skolos projekcijos</v>
      </c>
    </row>
    <row r="25" spans="1:2" x14ac:dyDescent="0.2">
      <c r="A25" s="2"/>
      <c r="B25" s="120" t="str">
        <f>+'12 pav.'!B3</f>
        <v>12 pav. Lietuvos fiskalinė padėtis, 2007–2020 m.</v>
      </c>
    </row>
    <row r="26" spans="1:2" x14ac:dyDescent="0.2">
      <c r="A26" s="2"/>
      <c r="B26" s="120" t="str">
        <f>+'3 lentelė'!B3:I3</f>
        <v>3 lentelė. Ciklinė Lietuvos ekonomikos padėtis ir struktūrinis VS balansas, 2018–2020 m.</v>
      </c>
    </row>
    <row r="27" spans="1:2" x14ac:dyDescent="0.2">
      <c r="A27" s="2"/>
      <c r="B27" s="120"/>
    </row>
    <row r="28" spans="1:2" ht="14.25" customHeight="1" x14ac:dyDescent="0.25">
      <c r="A28" s="2"/>
      <c r="B28" s="170" t="s">
        <v>229</v>
      </c>
    </row>
    <row r="29" spans="1:2" ht="8.25" customHeight="1" x14ac:dyDescent="0.25">
      <c r="A29" s="2"/>
      <c r="B29" s="298"/>
    </row>
    <row r="30" spans="1:2" ht="14.25" customHeight="1" x14ac:dyDescent="0.2">
      <c r="A30" s="2"/>
      <c r="B30" s="185" t="str">
        <f>'13 pav. '!B3</f>
        <v>13 pav. Baltijos šalių rodiklių palygimas</v>
      </c>
    </row>
    <row r="31" spans="1:2" ht="14.25" customHeight="1" x14ac:dyDescent="0.2">
      <c r="A31" s="2"/>
      <c r="B31" s="185" t="str">
        <f>'14 pav.'!B3</f>
        <v>14 pav. Diskrecinių COVID-19 plano išlaidų priemonės pagal tikslus</v>
      </c>
    </row>
    <row r="32" spans="1:2" ht="14.25" customHeight="1" x14ac:dyDescent="0.2">
      <c r="A32" s="2"/>
      <c r="B32" s="120" t="str">
        <f>+'15 pav.'!B3</f>
        <v>15 pav. Latvijos ekonominės paramos priemonės</v>
      </c>
    </row>
    <row r="33" spans="1:3" ht="14.25" customHeight="1" x14ac:dyDescent="0.2">
      <c r="A33" s="2"/>
      <c r="B33" s="120"/>
    </row>
    <row r="34" spans="1:3" ht="18" x14ac:dyDescent="0.25">
      <c r="A34" s="2"/>
      <c r="B34" s="170" t="s">
        <v>119</v>
      </c>
    </row>
    <row r="35" spans="1:3" ht="9.75" customHeight="1" x14ac:dyDescent="0.2">
      <c r="A35" s="2"/>
      <c r="B35" s="153"/>
    </row>
    <row r="36" spans="1:3" x14ac:dyDescent="0.2">
      <c r="A36" s="2"/>
      <c r="B36" s="185" t="str">
        <f>+'2 priedas'!B3</f>
        <v>2 priedas. Finansų ministerijos ir Fiskalinės institucijos 2019 m. valdžios sektoriaus rodiklių projekcijų palyginimas</v>
      </c>
    </row>
    <row r="37" spans="1:3" x14ac:dyDescent="0.2">
      <c r="A37" s="2"/>
      <c r="B37" s="185" t="str">
        <f>+'3 priedas'!B3</f>
        <v>3 priedas. Valstybės biudžeto išlaidų (be ES ir kitos finansinės paramos) fakto ir pradinio plano palyginimas, mln. Eur</v>
      </c>
    </row>
    <row r="38" spans="1:3" x14ac:dyDescent="0.2">
      <c r="A38" s="2"/>
      <c r="B38" s="185" t="str">
        <f>+'4 priedas'!B3</f>
        <v>4 priedas. Savivaldybių biudžetų išlaidų fakto ir pradinio plano palyginimas, mln. Eur</v>
      </c>
    </row>
    <row r="39" spans="1:3" x14ac:dyDescent="0.2">
      <c r="A39" s="2"/>
      <c r="B39" s="185" t="str">
        <f>+'5 priedas. 1 lent.'!B3</f>
        <v>5 priedas. 1 lentelė. Perteklinio valdžios sektoriaus taisyklės sąlygos</v>
      </c>
    </row>
    <row r="40" spans="1:3" ht="15" customHeight="1" x14ac:dyDescent="0.2">
      <c r="A40" s="2"/>
      <c r="B40" s="120" t="str">
        <f>+'5 priedas. 2 lent.'!B3</f>
        <v>5 priedas. 2 lentelė. Aplinkybės leidžiančios netaikyti išlaidų augimo ribojimo taisyklės, 2019 m.</v>
      </c>
    </row>
    <row r="41" spans="1:3" ht="15" customHeight="1" x14ac:dyDescent="0.2">
      <c r="A41" s="2"/>
      <c r="B41" s="120" t="str">
        <f>+'5 priedas. 3 lent.'!B3</f>
        <v>5 priedas. 3 lentelė. VS išlaidų augimo ribojimo taisyklė</v>
      </c>
    </row>
    <row r="42" spans="1:3" ht="15" customHeight="1" x14ac:dyDescent="0.2">
      <c r="A42" s="2"/>
      <c r="B42" s="120" t="str">
        <f>+'5 priedas. 4 lent.'!B3</f>
        <v>5 priedas. 4 lentelė. Valdžios sektoriui priskiriamų biudžetų taisyklės, 2019 m.</v>
      </c>
    </row>
    <row r="43" spans="1:3" ht="15" customHeight="1" x14ac:dyDescent="0.2">
      <c r="A43" s="2"/>
      <c r="B43" s="185" t="str">
        <f>+'6 priedas'!B3</f>
        <v>6 priedas. Fiskalinės institucijos 2020–2021 m. valdžios sektoriaus pajamų, išlaidų ir balanso projekcijos</v>
      </c>
    </row>
    <row r="44" spans="1:3" ht="15" customHeight="1" x14ac:dyDescent="0.2">
      <c r="A44" s="2"/>
      <c r="B44" s="185" t="str">
        <f>+'7 priedas. 1 lent.'!B3:E3</f>
        <v>7 priedas. 1 lentelė. Lietuvos COVID-19 priemonės</v>
      </c>
    </row>
    <row r="45" spans="1:3" ht="15" customHeight="1" x14ac:dyDescent="0.2">
      <c r="A45" s="2"/>
      <c r="B45" s="185" t="str">
        <f>+'7 priedas 2 lent.'!B3</f>
        <v>7 priedas. 2 lentelė. Latvijos COVID-19 priemonės</v>
      </c>
      <c r="C45" s="2"/>
    </row>
    <row r="46" spans="1:3" ht="15" customHeight="1" x14ac:dyDescent="0.2">
      <c r="A46" s="2"/>
      <c r="B46" s="185" t="str">
        <f>+'7 pried. 3 lent.'!B3</f>
        <v>7 priedas. 3 lentelė. Estijos COVID-19 priemonės</v>
      </c>
      <c r="C46" s="2"/>
    </row>
    <row r="47" spans="1:3" ht="14.25" customHeight="1" thickBot="1" x14ac:dyDescent="0.25">
      <c r="B47" s="186"/>
      <c r="C47" s="2"/>
    </row>
    <row r="49" spans="2:5" x14ac:dyDescent="0.2">
      <c r="B49" s="2"/>
      <c r="C49" s="2"/>
      <c r="D49" s="2"/>
      <c r="E49" s="2"/>
    </row>
    <row r="50" spans="2:5" ht="27" x14ac:dyDescent="0.2">
      <c r="B50" s="3" t="s">
        <v>6</v>
      </c>
      <c r="C50" s="2"/>
      <c r="D50" s="2"/>
      <c r="E50" s="2"/>
    </row>
    <row r="51" spans="2:5" x14ac:dyDescent="0.2">
      <c r="B51" s="2"/>
      <c r="C51" s="2"/>
      <c r="D51" s="2"/>
      <c r="E51" s="2"/>
    </row>
    <row r="52" spans="2:5" x14ac:dyDescent="0.2">
      <c r="B52" s="2"/>
      <c r="C52" s="2"/>
      <c r="D52" s="2"/>
      <c r="E52" s="2"/>
    </row>
  </sheetData>
  <hyperlinks>
    <hyperlink ref="B10" location="'2 pav.'!A1" display="'2 pav.'!A1" xr:uid="{00000000-0004-0000-0000-000006000000}"/>
    <hyperlink ref="B11" location="'3 pav.'!A1" display="'3 pav.'!A1" xr:uid="{00000000-0004-0000-0000-000007000000}"/>
    <hyperlink ref="B12" location="'4 pav.'!A1" display="'4 pav.'!A1" xr:uid="{00000000-0004-0000-0000-000008000000}"/>
    <hyperlink ref="B13" location="'5 pav.'!A1" display="'5 pav.'!A1" xr:uid="{00000000-0004-0000-0000-000009000000}"/>
    <hyperlink ref="B14" location="'6 pav.'!A1" display="'6 pav.'!A1" xr:uid="{00000000-0004-0000-0000-00000A000000}"/>
    <hyperlink ref="B15" location="'7 pav.'!A1" display="'7 pav.'!A1" xr:uid="{00000000-0004-0000-0000-00000B000000}"/>
    <hyperlink ref="B16" location="'8 pav.'!A1" display="'8 pav.'!A1" xr:uid="{00000000-0004-0000-0000-00000C000000}"/>
    <hyperlink ref="B17" location="'1 lentelė'!A1" display="'1 lentelė'!A1" xr:uid="{00000000-0004-0000-0000-00000D000000}"/>
    <hyperlink ref="B18" location="'2 lentelė'!A1" display="'2 lentelė'!A1" xr:uid="{00000000-0004-0000-0000-00000E000000}"/>
    <hyperlink ref="B22" location="'9 pav.'!A1" display="'9 pav.'!A1" xr:uid="{00000000-0004-0000-0000-000011000000}"/>
    <hyperlink ref="B23" location="'10 pav.'!A1" display="'10 pav.'!A1" xr:uid="{00000000-0004-0000-0000-000012000000}"/>
    <hyperlink ref="B24" location="'11 pav.'!A1" display="'11 pav.'!A1" xr:uid="{00000000-0004-0000-0000-000013000000}"/>
    <hyperlink ref="B25" location="'12 pav.'!A1" display="'12 pav.'!A1" xr:uid="{00000000-0004-0000-0000-000014000000}"/>
    <hyperlink ref="B26" location="'3 lentelė'!A1" display="'3 lentelė'!A1" xr:uid="{00000000-0004-0000-0000-000015000000}"/>
    <hyperlink ref="B36" location="'2 priedas'!A1" display="'2 priedas'!A1" xr:uid="{00000000-0004-0000-0000-000019000000}"/>
    <hyperlink ref="B37" location="'3 priedas'!A1" display="'3 priedas'!A1" xr:uid="{00000000-0004-0000-0000-00001A000000}"/>
    <hyperlink ref="B38" location="'4 priedas'!A1" display="'4 priedas'!A1" xr:uid="{00000000-0004-0000-0000-00001B000000}"/>
    <hyperlink ref="B39" location="'5 priedas. 1 lent.'!A1" display="'5 priedas. 1 lent.'!A1" xr:uid="{00000000-0004-0000-0000-00001C000000}"/>
    <hyperlink ref="B40" location="'5 priedas. 2 lent.'!A1" display="'5 priedas. 2 lent.'!A1" xr:uid="{00000000-0004-0000-0000-00001D000000}"/>
    <hyperlink ref="B41" location="'5 priedas. 3 lent.'!A1" display="'5 priedas. 3 lent.'!A1" xr:uid="{00000000-0004-0000-0000-00001E000000}"/>
    <hyperlink ref="B42" location="'5 priedas. 4 lent.'!A1" display="'5 priedas. 4 lent.'!A1" xr:uid="{00000000-0004-0000-0000-00001F000000}"/>
    <hyperlink ref="B43" location="'6 priedas'!A1" display="'6 priedas'!A1" xr:uid="{00000000-0004-0000-0000-000020000000}"/>
    <hyperlink ref="B46" location="'7 pried. 3 lent.'!A1" display="'7 pried. 3 lent.'!A1" xr:uid="{5137F8C2-CF15-456D-824E-1972EC18B28C}"/>
    <hyperlink ref="B45" location="'7 priedas 2 lent.'!A1" display="'7 priedas 2 lent.'!A1" xr:uid="{50502573-42F8-433B-8A70-BD9EE80C4C30}"/>
    <hyperlink ref="B47" location="'9 pried. 3 lent.'!A1" display="'9 pried. 3 lent.'!A1" xr:uid="{00000000-0004-0000-0000-000022000000}"/>
    <hyperlink ref="B9" location="'1 pav.'!A1" display="'1 pav.'!A1" xr:uid="{62DF3099-D81A-443A-A5B9-049C55EB07B2}"/>
    <hyperlink ref="B30" location="'13 pav. '!A1" display="'13 pav. '!A1" xr:uid="{4F7CF251-7144-411E-9309-A12A51D57938}"/>
    <hyperlink ref="B31" location="'14 pav.'!A1" display="'14 pav.'!A1" xr:uid="{EF98F5AE-1A49-41A9-9DC8-78BF0F5B378D}"/>
    <hyperlink ref="B32" location="'15 pav.'!A1" display="'15 pav.'!A1" xr:uid="{80435E4C-1B74-4BE1-B682-A4FE682FFB5A}"/>
    <hyperlink ref="B44" location="'7 priedas. 1 lent.'!A1" display="'7 priedas. 1 lent.'!A1" xr:uid="{324943D6-4581-49C8-A142-27A81F86BCA8}"/>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ADE02-6EFC-48AB-9175-EB0BDF40B79C}">
  <sheetPr>
    <tabColor rgb="FF4FA1CC"/>
  </sheetPr>
  <dimension ref="A1:E23"/>
  <sheetViews>
    <sheetView showGridLines="0" showRowColHeaders="0" workbookViewId="0">
      <selection activeCell="H3" sqref="H3"/>
    </sheetView>
  </sheetViews>
  <sheetFormatPr defaultRowHeight="14.25" x14ac:dyDescent="0.2"/>
  <cols>
    <col min="2" max="2" width="26.125" style="357" customWidth="1"/>
    <col min="3" max="3" width="32.25" style="399" customWidth="1"/>
  </cols>
  <sheetData>
    <row r="1" spans="1:5" ht="15" x14ac:dyDescent="0.2">
      <c r="A1" s="119" t="s">
        <v>0</v>
      </c>
    </row>
    <row r="2" spans="1:5" s="79" customFormat="1" ht="15" thickBot="1" x14ac:dyDescent="0.25">
      <c r="B2" s="357"/>
      <c r="C2" s="399"/>
    </row>
    <row r="3" spans="1:5" x14ac:dyDescent="0.2">
      <c r="B3" s="653" t="s">
        <v>353</v>
      </c>
      <c r="C3" s="653"/>
      <c r="D3" s="653"/>
      <c r="E3" s="653"/>
    </row>
    <row r="4" spans="1:5" x14ac:dyDescent="0.2">
      <c r="B4" s="402"/>
      <c r="C4" s="400"/>
      <c r="D4" s="398"/>
      <c r="E4" s="398"/>
    </row>
    <row r="5" spans="1:5" x14ac:dyDescent="0.2">
      <c r="B5" s="411" t="s">
        <v>291</v>
      </c>
      <c r="C5" s="410" t="s">
        <v>292</v>
      </c>
      <c r="D5" s="408" t="s">
        <v>355</v>
      </c>
      <c r="E5" s="409" t="s">
        <v>178</v>
      </c>
    </row>
    <row r="6" spans="1:5" ht="89.25" x14ac:dyDescent="0.2">
      <c r="B6" s="660" t="s">
        <v>293</v>
      </c>
      <c r="C6" s="405" t="s">
        <v>294</v>
      </c>
      <c r="D6" s="664">
        <v>576.70000000000005</v>
      </c>
      <c r="E6" s="665">
        <v>1.3</v>
      </c>
    </row>
    <row r="7" spans="1:5" ht="63.75" x14ac:dyDescent="0.2">
      <c r="B7" s="655"/>
      <c r="C7" s="404" t="s">
        <v>295</v>
      </c>
      <c r="D7" s="657"/>
      <c r="E7" s="659"/>
    </row>
    <row r="8" spans="1:5" ht="51" x14ac:dyDescent="0.2">
      <c r="B8" s="655"/>
      <c r="C8" s="405" t="s">
        <v>296</v>
      </c>
      <c r="D8" s="657"/>
      <c r="E8" s="659"/>
    </row>
    <row r="9" spans="1:5" ht="63.75" x14ac:dyDescent="0.2">
      <c r="B9" s="661"/>
      <c r="C9" s="404" t="s">
        <v>297</v>
      </c>
      <c r="D9" s="662"/>
      <c r="E9" s="663"/>
    </row>
    <row r="10" spans="1:5" ht="51" x14ac:dyDescent="0.2">
      <c r="B10" s="655" t="s">
        <v>298</v>
      </c>
      <c r="C10" s="407" t="s">
        <v>299</v>
      </c>
      <c r="D10" s="657">
        <v>1313.6</v>
      </c>
      <c r="E10" s="659">
        <v>2.9</v>
      </c>
    </row>
    <row r="11" spans="1:5" ht="63.75" x14ac:dyDescent="0.2">
      <c r="B11" s="655"/>
      <c r="C11" s="405" t="s">
        <v>300</v>
      </c>
      <c r="D11" s="657"/>
      <c r="E11" s="659"/>
    </row>
    <row r="12" spans="1:5" ht="51" x14ac:dyDescent="0.2">
      <c r="B12" s="655"/>
      <c r="C12" s="401" t="s">
        <v>301</v>
      </c>
      <c r="D12" s="657"/>
      <c r="E12" s="659"/>
    </row>
    <row r="13" spans="1:5" ht="165.75" x14ac:dyDescent="0.2">
      <c r="B13" s="655"/>
      <c r="C13" s="404" t="s">
        <v>302</v>
      </c>
      <c r="D13" s="657"/>
      <c r="E13" s="659"/>
    </row>
    <row r="14" spans="1:5" ht="51" x14ac:dyDescent="0.2">
      <c r="B14" s="654" t="s">
        <v>303</v>
      </c>
      <c r="C14" s="406" t="s">
        <v>304</v>
      </c>
      <c r="D14" s="656">
        <v>119</v>
      </c>
      <c r="E14" s="658">
        <v>0.3</v>
      </c>
    </row>
    <row r="15" spans="1:5" ht="102" x14ac:dyDescent="0.2">
      <c r="B15" s="655"/>
      <c r="C15" s="404" t="s">
        <v>305</v>
      </c>
      <c r="D15" s="657"/>
      <c r="E15" s="659"/>
    </row>
    <row r="16" spans="1:5" ht="38.25" x14ac:dyDescent="0.2">
      <c r="B16" s="660" t="s">
        <v>306</v>
      </c>
      <c r="C16" s="405" t="s">
        <v>307</v>
      </c>
      <c r="D16" s="656">
        <v>560</v>
      </c>
      <c r="E16" s="658">
        <v>1.3</v>
      </c>
    </row>
    <row r="17" spans="2:5" ht="25.5" x14ac:dyDescent="0.2">
      <c r="B17" s="655"/>
      <c r="C17" s="401" t="s">
        <v>308</v>
      </c>
      <c r="D17" s="657"/>
      <c r="E17" s="659"/>
    </row>
    <row r="18" spans="2:5" ht="63.75" x14ac:dyDescent="0.2">
      <c r="B18" s="661"/>
      <c r="C18" s="401" t="s">
        <v>309</v>
      </c>
      <c r="D18" s="662"/>
      <c r="E18" s="663"/>
    </row>
    <row r="19" spans="2:5" x14ac:dyDescent="0.2">
      <c r="B19" s="412" t="s">
        <v>310</v>
      </c>
      <c r="C19" s="405"/>
      <c r="D19" s="498" t="s">
        <v>311</v>
      </c>
      <c r="E19" s="499">
        <v>12.1</v>
      </c>
    </row>
    <row r="20" spans="2:5" x14ac:dyDescent="0.2">
      <c r="B20" s="652"/>
      <c r="C20" s="652"/>
      <c r="D20" s="652"/>
      <c r="E20" s="652"/>
    </row>
    <row r="21" spans="2:5" ht="15" thickBot="1" x14ac:dyDescent="0.25">
      <c r="B21" s="583" t="s">
        <v>354</v>
      </c>
      <c r="C21" s="583"/>
      <c r="D21" s="583"/>
      <c r="E21" s="583"/>
    </row>
    <row r="22" spans="2:5" x14ac:dyDescent="0.2">
      <c r="B22" s="403"/>
    </row>
    <row r="23" spans="2:5" x14ac:dyDescent="0.2">
      <c r="B23" s="403"/>
    </row>
  </sheetData>
  <mergeCells count="15">
    <mergeCell ref="B20:E20"/>
    <mergeCell ref="B21:E21"/>
    <mergeCell ref="B3:E3"/>
    <mergeCell ref="B14:B15"/>
    <mergeCell ref="D14:D15"/>
    <mergeCell ref="E14:E15"/>
    <mergeCell ref="B16:B18"/>
    <mergeCell ref="D16:D18"/>
    <mergeCell ref="E16:E18"/>
    <mergeCell ref="B6:B9"/>
    <mergeCell ref="D6:D9"/>
    <mergeCell ref="E6:E9"/>
    <mergeCell ref="B10:B13"/>
    <mergeCell ref="D10:D13"/>
    <mergeCell ref="E10:E13"/>
  </mergeCells>
  <hyperlinks>
    <hyperlink ref="A1" location="Turinys!A1" display="↖ atgal į turinį" xr:uid="{CCFFEE13-C100-4218-A5BE-BCD54C85CECC}"/>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613E8-15E4-4740-879E-EFE7A69A5B38}">
  <sheetPr>
    <tabColor rgb="FF4FA1CC"/>
  </sheetPr>
  <dimension ref="A1:D17"/>
  <sheetViews>
    <sheetView showGridLines="0" showRowColHeaders="0" workbookViewId="0">
      <selection activeCell="F7" sqref="F7"/>
    </sheetView>
  </sheetViews>
  <sheetFormatPr defaultRowHeight="14.25" x14ac:dyDescent="0.2"/>
  <cols>
    <col min="2" max="2" width="41.625" customWidth="1"/>
  </cols>
  <sheetData>
    <row r="1" spans="1:4" s="79" customFormat="1" ht="15" x14ac:dyDescent="0.2">
      <c r="A1" s="119" t="s">
        <v>0</v>
      </c>
      <c r="B1" s="118"/>
    </row>
    <row r="2" spans="1:4" ht="15" thickBot="1" x14ac:dyDescent="0.25"/>
    <row r="3" spans="1:4" ht="15" x14ac:dyDescent="0.2">
      <c r="B3" s="302" t="s">
        <v>357</v>
      </c>
      <c r="C3" s="184"/>
      <c r="D3" s="181"/>
    </row>
    <row r="4" spans="1:4" x14ac:dyDescent="0.2">
      <c r="B4" s="115"/>
      <c r="C4" s="116"/>
    </row>
    <row r="5" spans="1:4" x14ac:dyDescent="0.2">
      <c r="B5" s="187" t="s">
        <v>256</v>
      </c>
      <c r="C5" s="188" t="s">
        <v>257</v>
      </c>
      <c r="D5" s="189" t="s">
        <v>178</v>
      </c>
    </row>
    <row r="6" spans="1:4" x14ac:dyDescent="0.2">
      <c r="B6" s="191" t="s">
        <v>207</v>
      </c>
      <c r="C6" s="494">
        <v>-236</v>
      </c>
      <c r="D6" s="495">
        <v>-0.84</v>
      </c>
    </row>
    <row r="7" spans="1:4" x14ac:dyDescent="0.2">
      <c r="B7" s="192" t="s">
        <v>208</v>
      </c>
      <c r="C7" s="494">
        <v>-156</v>
      </c>
      <c r="D7" s="495">
        <v>-0.56000000000000005</v>
      </c>
    </row>
    <row r="8" spans="1:4" ht="25.5" x14ac:dyDescent="0.2">
      <c r="B8" s="192" t="s">
        <v>209</v>
      </c>
      <c r="C8" s="494">
        <v>-86.3</v>
      </c>
      <c r="D8" s="495">
        <v>-0.31</v>
      </c>
    </row>
    <row r="9" spans="1:4" x14ac:dyDescent="0.2">
      <c r="B9" s="192" t="s">
        <v>210</v>
      </c>
      <c r="C9" s="494">
        <v>-80.900000000000006</v>
      </c>
      <c r="D9" s="495">
        <v>-0.28999999999999998</v>
      </c>
    </row>
    <row r="10" spans="1:4" x14ac:dyDescent="0.2">
      <c r="B10" s="192" t="s">
        <v>211</v>
      </c>
      <c r="C10" s="494">
        <v>-60</v>
      </c>
      <c r="D10" s="495">
        <v>-0.21</v>
      </c>
    </row>
    <row r="11" spans="1:4" x14ac:dyDescent="0.2">
      <c r="B11" s="192" t="s">
        <v>212</v>
      </c>
      <c r="C11" s="494">
        <v>-50.8</v>
      </c>
      <c r="D11" s="495">
        <v>-0.18</v>
      </c>
    </row>
    <row r="12" spans="1:4" ht="38.25" x14ac:dyDescent="0.2">
      <c r="B12" s="192" t="s">
        <v>258</v>
      </c>
      <c r="C12" s="494">
        <v>-45.5</v>
      </c>
      <c r="D12" s="495">
        <v>-0.16</v>
      </c>
    </row>
    <row r="13" spans="1:4" x14ac:dyDescent="0.2">
      <c r="B13" s="192" t="s">
        <v>213</v>
      </c>
      <c r="C13" s="494">
        <v>-35</v>
      </c>
      <c r="D13" s="495">
        <v>-0.12</v>
      </c>
    </row>
    <row r="14" spans="1:4" x14ac:dyDescent="0.2">
      <c r="B14" s="192" t="s">
        <v>259</v>
      </c>
      <c r="C14" s="494">
        <v>-30</v>
      </c>
      <c r="D14" s="495">
        <v>-0.11</v>
      </c>
    </row>
    <row r="15" spans="1:4" x14ac:dyDescent="0.2">
      <c r="B15" s="413" t="s">
        <v>214</v>
      </c>
      <c r="C15" s="496">
        <v>-25</v>
      </c>
      <c r="D15" s="497">
        <v>-0.09</v>
      </c>
    </row>
    <row r="16" spans="1:4" x14ac:dyDescent="0.2">
      <c r="B16" s="182"/>
      <c r="C16" s="182"/>
      <c r="D16" s="183"/>
    </row>
    <row r="17" spans="2:4" ht="15" thickBot="1" x14ac:dyDescent="0.25">
      <c r="B17" s="666" t="s">
        <v>328</v>
      </c>
      <c r="C17" s="666"/>
      <c r="D17" s="666"/>
    </row>
  </sheetData>
  <mergeCells count="1">
    <mergeCell ref="B17:D17"/>
  </mergeCells>
  <hyperlinks>
    <hyperlink ref="A1" location="Turinys!A1" display="↖ atgal į turinį" xr:uid="{9A937625-12DD-42C2-866B-760DF213B1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CB980-D0D6-40A4-BC47-39232546E173}">
  <sheetPr>
    <tabColor rgb="FF4FA1CC"/>
  </sheetPr>
  <dimension ref="A1:D17"/>
  <sheetViews>
    <sheetView showGridLines="0" showRowColHeaders="0" workbookViewId="0"/>
  </sheetViews>
  <sheetFormatPr defaultRowHeight="14.25" x14ac:dyDescent="0.2"/>
  <cols>
    <col min="2" max="2" width="57.5" customWidth="1"/>
  </cols>
  <sheetData>
    <row r="1" spans="1:4" s="79" customFormat="1" ht="15" x14ac:dyDescent="0.2">
      <c r="A1" s="119" t="s">
        <v>0</v>
      </c>
      <c r="B1" s="118"/>
    </row>
    <row r="2" spans="1:4" ht="15" thickBot="1" x14ac:dyDescent="0.25"/>
    <row r="3" spans="1:4" ht="15" x14ac:dyDescent="0.2">
      <c r="B3" s="302" t="s">
        <v>356</v>
      </c>
      <c r="C3" s="176"/>
      <c r="D3" s="173"/>
    </row>
    <row r="4" spans="1:4" x14ac:dyDescent="0.2">
      <c r="B4" s="117"/>
      <c r="C4" s="117"/>
    </row>
    <row r="5" spans="1:4" x14ac:dyDescent="0.2">
      <c r="B5" s="179" t="s">
        <v>256</v>
      </c>
      <c r="C5" s="177" t="s">
        <v>257</v>
      </c>
      <c r="D5" s="178" t="s">
        <v>178</v>
      </c>
    </row>
    <row r="6" spans="1:4" x14ac:dyDescent="0.2">
      <c r="B6" s="180" t="s">
        <v>215</v>
      </c>
      <c r="C6" s="490">
        <v>-250</v>
      </c>
      <c r="D6" s="491">
        <v>-0.96502040361939778</v>
      </c>
    </row>
    <row r="7" spans="1:4" x14ac:dyDescent="0.2">
      <c r="B7" s="180" t="s">
        <v>216</v>
      </c>
      <c r="C7" s="490">
        <v>-150</v>
      </c>
      <c r="D7" s="491">
        <v>-0.57901224217163871</v>
      </c>
    </row>
    <row r="8" spans="1:4" x14ac:dyDescent="0.2">
      <c r="B8" s="180" t="s">
        <v>217</v>
      </c>
      <c r="C8" s="490">
        <v>-141</v>
      </c>
      <c r="D8" s="491">
        <v>-0.54427150764134036</v>
      </c>
    </row>
    <row r="9" spans="1:4" ht="25.5" x14ac:dyDescent="0.2">
      <c r="B9" s="180" t="s">
        <v>218</v>
      </c>
      <c r="C9" s="490">
        <v>-103.5</v>
      </c>
      <c r="D9" s="491">
        <v>-0.39951844709843071</v>
      </c>
    </row>
    <row r="10" spans="1:4" x14ac:dyDescent="0.2">
      <c r="B10" s="180" t="s">
        <v>219</v>
      </c>
      <c r="C10" s="490">
        <v>-100</v>
      </c>
      <c r="D10" s="491">
        <v>-0.38600816144775907</v>
      </c>
    </row>
    <row r="11" spans="1:4" x14ac:dyDescent="0.2">
      <c r="B11" s="180" t="s">
        <v>220</v>
      </c>
      <c r="C11" s="490">
        <v>-80</v>
      </c>
      <c r="D11" s="491">
        <v>-0.30880652915820728</v>
      </c>
    </row>
    <row r="12" spans="1:4" ht="25.5" x14ac:dyDescent="0.2">
      <c r="B12" s="180" t="s">
        <v>221</v>
      </c>
      <c r="C12" s="490">
        <v>-76.599999999999994</v>
      </c>
      <c r="D12" s="491">
        <v>-0.29568225166898343</v>
      </c>
    </row>
    <row r="13" spans="1:4" x14ac:dyDescent="0.2">
      <c r="B13" s="180" t="s">
        <v>222</v>
      </c>
      <c r="C13" s="490">
        <v>-75</v>
      </c>
      <c r="D13" s="491">
        <v>-0.28950612108581936</v>
      </c>
    </row>
    <row r="14" spans="1:4" x14ac:dyDescent="0.2">
      <c r="B14" s="180" t="s">
        <v>223</v>
      </c>
      <c r="C14" s="490">
        <v>-48.4</v>
      </c>
      <c r="D14" s="491">
        <v>-0.18682795014071538</v>
      </c>
    </row>
    <row r="15" spans="1:4" x14ac:dyDescent="0.2">
      <c r="B15" s="190" t="s">
        <v>224</v>
      </c>
      <c r="C15" s="492">
        <v>-30</v>
      </c>
      <c r="D15" s="493">
        <v>-0.11580244843432771</v>
      </c>
    </row>
    <row r="16" spans="1:4" x14ac:dyDescent="0.2">
      <c r="B16" s="174"/>
      <c r="C16" s="174"/>
      <c r="D16" s="175"/>
    </row>
    <row r="17" spans="2:4" ht="15" thickBot="1" x14ac:dyDescent="0.25">
      <c r="B17" s="666" t="s">
        <v>327</v>
      </c>
      <c r="C17" s="666"/>
      <c r="D17" s="666"/>
    </row>
  </sheetData>
  <mergeCells count="1">
    <mergeCell ref="B17:D17"/>
  </mergeCells>
  <hyperlinks>
    <hyperlink ref="A1" location="Turinys!A1" display="↖ atgal į turinį" xr:uid="{73A8FAAD-AC94-4448-B11D-45936A209825}"/>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47ABD9"/>
  </sheetPr>
  <dimension ref="A1:N81"/>
  <sheetViews>
    <sheetView showGridLines="0" showRowColHeaders="0" zoomScale="85" zoomScaleNormal="85" workbookViewId="0">
      <selection sqref="A1:C1"/>
    </sheetView>
  </sheetViews>
  <sheetFormatPr defaultRowHeight="12.75" x14ac:dyDescent="0.2"/>
  <cols>
    <col min="1" max="1" width="6.625" style="90" customWidth="1"/>
    <col min="2" max="2" width="83.25" style="90" customWidth="1"/>
    <col min="3" max="3" width="6.625" style="90" customWidth="1"/>
    <col min="4" max="4" width="26.25" style="90" customWidth="1"/>
    <col min="5" max="11" width="9" style="90" customWidth="1"/>
    <col min="12" max="12" width="9" style="90"/>
    <col min="13" max="13" width="9.75" style="90" customWidth="1"/>
    <col min="14" max="14" width="9" style="90" customWidth="1"/>
    <col min="15" max="16384" width="9" style="90"/>
  </cols>
  <sheetData>
    <row r="1" spans="1:14" ht="14.25" x14ac:dyDescent="0.2">
      <c r="A1" s="541" t="s">
        <v>0</v>
      </c>
      <c r="B1" s="541"/>
      <c r="C1" s="541"/>
    </row>
    <row r="2" spans="1:14" ht="15" thickBot="1" x14ac:dyDescent="0.25">
      <c r="A2" s="87"/>
      <c r="B2" s="87"/>
      <c r="C2" s="87"/>
    </row>
    <row r="3" spans="1:14" s="89" customFormat="1" ht="30.75" customHeight="1" x14ac:dyDescent="0.2">
      <c r="A3" s="90"/>
      <c r="B3" s="330" t="s">
        <v>331</v>
      </c>
      <c r="C3" s="90"/>
      <c r="D3" s="91"/>
      <c r="E3" s="92" t="s">
        <v>5</v>
      </c>
      <c r="F3" s="93" t="s">
        <v>22</v>
      </c>
      <c r="G3" s="93" t="s">
        <v>23</v>
      </c>
      <c r="H3" s="93" t="s">
        <v>182</v>
      </c>
      <c r="I3" s="93" t="s">
        <v>183</v>
      </c>
      <c r="J3" s="93" t="s">
        <v>184</v>
      </c>
      <c r="K3" s="93" t="s">
        <v>185</v>
      </c>
      <c r="L3" s="93" t="s">
        <v>24</v>
      </c>
      <c r="M3" s="369" t="s">
        <v>274</v>
      </c>
      <c r="N3" s="94" t="s">
        <v>26</v>
      </c>
    </row>
    <row r="4" spans="1:14" ht="25.5" x14ac:dyDescent="0.2">
      <c r="D4" s="501" t="s">
        <v>27</v>
      </c>
      <c r="E4" s="452">
        <v>-2.258207551108351</v>
      </c>
      <c r="F4" s="452">
        <v>-2.258207551108351</v>
      </c>
      <c r="G4" s="452"/>
      <c r="H4" s="452"/>
      <c r="I4" s="452"/>
      <c r="J4" s="452"/>
      <c r="K4" s="452"/>
      <c r="L4" s="452">
        <v>-2.258207551108351</v>
      </c>
      <c r="M4" s="452">
        <v>-2.3582075511083511</v>
      </c>
      <c r="N4" s="453">
        <v>-2.258207551108351</v>
      </c>
    </row>
    <row r="5" spans="1:14" x14ac:dyDescent="0.2">
      <c r="D5" s="501" t="s">
        <v>28</v>
      </c>
      <c r="E5" s="452">
        <v>1.3996914887137324</v>
      </c>
      <c r="F5" s="452"/>
      <c r="G5" s="452">
        <v>-0.85851606239461864</v>
      </c>
      <c r="H5" s="452">
        <v>0</v>
      </c>
      <c r="I5" s="452">
        <v>-1.3996914887137324</v>
      </c>
      <c r="J5" s="452">
        <v>0</v>
      </c>
      <c r="K5" s="452">
        <v>0</v>
      </c>
      <c r="L5" s="452">
        <v>-0.85851606239461864</v>
      </c>
      <c r="M5" s="452">
        <v>-2.3582075511083511</v>
      </c>
      <c r="N5" s="454">
        <v>1.3996914887137324</v>
      </c>
    </row>
    <row r="6" spans="1:14" ht="25.5" x14ac:dyDescent="0.2">
      <c r="D6" s="501" t="s">
        <v>186</v>
      </c>
      <c r="E6" s="452">
        <v>0.33161475855869249</v>
      </c>
      <c r="F6" s="452"/>
      <c r="G6" s="452">
        <v>-0.52690130383592615</v>
      </c>
      <c r="H6" s="452">
        <v>0</v>
      </c>
      <c r="I6" s="452">
        <v>-0.33161475855869249</v>
      </c>
      <c r="J6" s="452">
        <v>0</v>
      </c>
      <c r="K6" s="452">
        <v>0</v>
      </c>
      <c r="L6" s="452">
        <v>-0.52690130383592615</v>
      </c>
      <c r="M6" s="452">
        <v>-0.95851606239461862</v>
      </c>
      <c r="N6" s="454">
        <v>0.33161475855869249</v>
      </c>
    </row>
    <row r="7" spans="1:14" x14ac:dyDescent="0.2">
      <c r="D7" s="501" t="s">
        <v>187</v>
      </c>
      <c r="E7" s="452">
        <v>-0.52690130383592626</v>
      </c>
      <c r="F7" s="452">
        <v>-0.52690130383592626</v>
      </c>
      <c r="G7" s="452"/>
      <c r="H7" s="452"/>
      <c r="I7" s="452"/>
      <c r="J7" s="452"/>
      <c r="K7" s="452"/>
      <c r="L7" s="452">
        <v>-0.52690130383592626</v>
      </c>
      <c r="M7" s="452">
        <v>-0.62690130383592624</v>
      </c>
      <c r="N7" s="453">
        <v>-0.52690130383592626</v>
      </c>
    </row>
    <row r="8" spans="1:14" x14ac:dyDescent="0.2">
      <c r="D8" s="501" t="s">
        <v>188</v>
      </c>
      <c r="E8" s="452">
        <v>8.2541664794085035E-2</v>
      </c>
      <c r="F8" s="452"/>
      <c r="G8" s="452">
        <v>-0.44435963904184123</v>
      </c>
      <c r="H8" s="452">
        <v>0</v>
      </c>
      <c r="I8" s="452">
        <v>-8.2541664794085035E-2</v>
      </c>
      <c r="J8" s="452">
        <v>0</v>
      </c>
      <c r="K8" s="452">
        <v>0</v>
      </c>
      <c r="L8" s="452">
        <v>-0.44435963904184123</v>
      </c>
      <c r="M8" s="452">
        <v>-0.62690130383592624</v>
      </c>
      <c r="N8" s="454">
        <v>8.2541664794085035E-2</v>
      </c>
    </row>
    <row r="9" spans="1:14" ht="25.5" x14ac:dyDescent="0.2">
      <c r="D9" s="501" t="s">
        <v>189</v>
      </c>
      <c r="E9" s="452">
        <v>0.71184428209635742</v>
      </c>
      <c r="F9" s="452"/>
      <c r="G9" s="452">
        <v>0</v>
      </c>
      <c r="H9" s="452">
        <v>0.26748464305451619</v>
      </c>
      <c r="I9" s="452">
        <v>-0.44435963904184123</v>
      </c>
      <c r="J9" s="452">
        <v>0</v>
      </c>
      <c r="K9" s="452">
        <v>0</v>
      </c>
      <c r="L9" s="452">
        <v>0.26748464305451619</v>
      </c>
      <c r="M9" s="452">
        <v>0.36748464305451622</v>
      </c>
      <c r="N9" s="454">
        <v>0.71184428209635742</v>
      </c>
    </row>
    <row r="10" spans="1:14" x14ac:dyDescent="0.2">
      <c r="D10" s="502" t="s">
        <v>190</v>
      </c>
      <c r="E10" s="455">
        <v>0.26748464305451619</v>
      </c>
      <c r="F10" s="455">
        <v>0.26748464305451619</v>
      </c>
      <c r="G10" s="455"/>
      <c r="H10" s="455"/>
      <c r="I10" s="455"/>
      <c r="J10" s="455"/>
      <c r="K10" s="455"/>
      <c r="L10" s="455"/>
      <c r="M10" s="455">
        <v>0.36748464305451622</v>
      </c>
      <c r="N10" s="456">
        <v>0.26748464305451619</v>
      </c>
    </row>
    <row r="29" spans="2:2" ht="13.5" thickBot="1" x14ac:dyDescent="0.25">
      <c r="B29" s="332" t="s">
        <v>317</v>
      </c>
    </row>
    <row r="30" spans="2:2" ht="14.25" x14ac:dyDescent="0.2">
      <c r="B30" s="30"/>
    </row>
    <row r="31" spans="2:2" ht="14.25" x14ac:dyDescent="0.2">
      <c r="B31" s="30"/>
    </row>
    <row r="62" spans="5:5" x14ac:dyDescent="0.2">
      <c r="E62" s="89"/>
    </row>
    <row r="81" spans="1:1" x14ac:dyDescent="0.2">
      <c r="A81" s="103"/>
    </row>
  </sheetData>
  <mergeCells count="1">
    <mergeCell ref="A1:C1"/>
  </mergeCells>
  <hyperlinks>
    <hyperlink ref="A1:B1" location="Turinys!A34" display="↖ atgal į turinį" xr:uid="{00000000-0004-0000-0900-000000000000}"/>
  </hyperlinks>
  <pageMargins left="0.7" right="0.7" top="0.75" bottom="0.75" header="0.3" footer="0.3"/>
  <pageSetup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47ABD9"/>
  </sheetPr>
  <dimension ref="A1:F33"/>
  <sheetViews>
    <sheetView showGridLines="0" showRowColHeaders="0" zoomScaleNormal="100" workbookViewId="0">
      <selection sqref="A1:B1"/>
    </sheetView>
  </sheetViews>
  <sheetFormatPr defaultRowHeight="14.25" x14ac:dyDescent="0.2"/>
  <cols>
    <col min="1" max="1" width="6.625" style="23" customWidth="1"/>
    <col min="2" max="2" width="71.625" style="23" customWidth="1"/>
    <col min="3" max="3" width="9" style="23" customWidth="1"/>
    <col min="4" max="4" width="33.5" style="23" customWidth="1"/>
    <col min="5" max="16384" width="9" style="23"/>
  </cols>
  <sheetData>
    <row r="1" spans="1:6" x14ac:dyDescent="0.2">
      <c r="A1" s="541" t="s">
        <v>0</v>
      </c>
      <c r="B1" s="541"/>
    </row>
    <row r="2" spans="1:6" ht="15" thickBot="1" x14ac:dyDescent="0.25">
      <c r="C2"/>
    </row>
    <row r="3" spans="1:6" x14ac:dyDescent="0.2">
      <c r="B3" s="299" t="s">
        <v>332</v>
      </c>
      <c r="C3"/>
      <c r="D3" s="193"/>
      <c r="E3" s="309">
        <v>2018</v>
      </c>
      <c r="F3" s="451">
        <v>2019</v>
      </c>
    </row>
    <row r="4" spans="1:6" x14ac:dyDescent="0.2">
      <c r="D4" s="194" t="s">
        <v>14</v>
      </c>
      <c r="E4" s="198">
        <v>4.2990229154407604</v>
      </c>
      <c r="F4" s="199">
        <v>13.196606640718208</v>
      </c>
    </row>
    <row r="5" spans="1:6" x14ac:dyDescent="0.2">
      <c r="D5" s="194" t="s">
        <v>15</v>
      </c>
      <c r="E5" s="198">
        <v>4.175908689431961</v>
      </c>
      <c r="F5" s="199">
        <v>-6.5277162193496956</v>
      </c>
    </row>
    <row r="6" spans="1:6" x14ac:dyDescent="0.2">
      <c r="D6" s="194" t="s">
        <v>16</v>
      </c>
      <c r="E6" s="198">
        <v>0.82740119262679945</v>
      </c>
      <c r="F6" s="199">
        <v>0.24739490533867686</v>
      </c>
    </row>
    <row r="7" spans="1:6" x14ac:dyDescent="0.2">
      <c r="D7" s="194" t="s">
        <v>17</v>
      </c>
      <c r="E7" s="198">
        <v>1.1070288618379958</v>
      </c>
      <c r="F7" s="199">
        <v>1.6326853394203236</v>
      </c>
    </row>
    <row r="8" spans="1:6" x14ac:dyDescent="0.2">
      <c r="D8" s="194" t="s">
        <v>18</v>
      </c>
      <c r="E8" s="198">
        <v>2.8697228542810058</v>
      </c>
      <c r="F8" s="199">
        <v>3.4558984534642354</v>
      </c>
    </row>
    <row r="9" spans="1:6" x14ac:dyDescent="0.2">
      <c r="D9" s="195" t="s">
        <v>19</v>
      </c>
      <c r="E9" s="196">
        <v>5.7890428641759524</v>
      </c>
      <c r="F9" s="199">
        <v>4.3950415193565018</v>
      </c>
    </row>
    <row r="10" spans="1:6" x14ac:dyDescent="0.2">
      <c r="D10" s="194" t="s">
        <v>20</v>
      </c>
      <c r="E10" s="198">
        <v>1.0207449171605563</v>
      </c>
      <c r="F10" s="199">
        <v>1.6444866883591112</v>
      </c>
    </row>
    <row r="11" spans="1:6" x14ac:dyDescent="0.2">
      <c r="D11" s="197" t="s">
        <v>21</v>
      </c>
      <c r="E11" s="200">
        <v>0.2200475083922116</v>
      </c>
      <c r="F11" s="201">
        <v>0.12091516513555592</v>
      </c>
    </row>
    <row r="18" spans="2:4" x14ac:dyDescent="0.2">
      <c r="D18" s="24"/>
    </row>
    <row r="30" spans="2:4" ht="15" thickBot="1" x14ac:dyDescent="0.25">
      <c r="B30" s="332" t="s">
        <v>318</v>
      </c>
    </row>
    <row r="33" spans="3:3" x14ac:dyDescent="0.2">
      <c r="C33"/>
    </row>
  </sheetData>
  <mergeCells count="1">
    <mergeCell ref="A1:B1"/>
  </mergeCells>
  <hyperlinks>
    <hyperlink ref="A1:B1" location="Turinys!A34" display="↖ atgal į turinį" xr:uid="{00000000-0004-0000-0A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7ABD9"/>
  </sheetPr>
  <dimension ref="A1:K37"/>
  <sheetViews>
    <sheetView showGridLines="0" showRowColHeaders="0" zoomScaleNormal="100" workbookViewId="0">
      <selection sqref="A1:B1"/>
    </sheetView>
  </sheetViews>
  <sheetFormatPr defaultRowHeight="14.25" x14ac:dyDescent="0.2"/>
  <cols>
    <col min="1" max="1" width="6.625" style="4" customWidth="1"/>
    <col min="2" max="2" width="65.625" style="4" customWidth="1"/>
    <col min="3" max="4" width="9" style="8" customWidth="1"/>
    <col min="5" max="8" width="9" style="4" customWidth="1"/>
    <col min="9" max="254" width="9" style="4"/>
    <col min="255" max="255" width="46.375" style="4" customWidth="1"/>
    <col min="256" max="256" width="19.25" style="4" customWidth="1"/>
    <col min="257" max="257" width="16.25" style="4" customWidth="1"/>
    <col min="258" max="258" width="7.25" style="4" customWidth="1"/>
    <col min="259" max="259" width="9.375" style="4" customWidth="1"/>
    <col min="260" max="260" width="22.75" style="4" customWidth="1"/>
    <col min="261" max="261" width="15.75" style="4" customWidth="1"/>
    <col min="262" max="262" width="10.375" style="4" customWidth="1"/>
    <col min="263" max="263" width="14.25" style="4" customWidth="1"/>
    <col min="264" max="264" width="11.875" style="4" customWidth="1"/>
    <col min="265" max="510" width="9" style="4"/>
    <col min="511" max="511" width="46.375" style="4" customWidth="1"/>
    <col min="512" max="512" width="19.25" style="4" customWidth="1"/>
    <col min="513" max="513" width="16.25" style="4" customWidth="1"/>
    <col min="514" max="514" width="7.25" style="4" customWidth="1"/>
    <col min="515" max="515" width="9.375" style="4" customWidth="1"/>
    <col min="516" max="516" width="22.75" style="4" customWidth="1"/>
    <col min="517" max="517" width="15.75" style="4" customWidth="1"/>
    <col min="518" max="518" width="10.375" style="4" customWidth="1"/>
    <col min="519" max="519" width="14.25" style="4" customWidth="1"/>
    <col min="520" max="520" width="11.875" style="4" customWidth="1"/>
    <col min="521" max="766" width="9" style="4"/>
    <col min="767" max="767" width="46.375" style="4" customWidth="1"/>
    <col min="768" max="768" width="19.25" style="4" customWidth="1"/>
    <col min="769" max="769" width="16.25" style="4" customWidth="1"/>
    <col min="770" max="770" width="7.25" style="4" customWidth="1"/>
    <col min="771" max="771" width="9.375" style="4" customWidth="1"/>
    <col min="772" max="772" width="22.75" style="4" customWidth="1"/>
    <col min="773" max="773" width="15.75" style="4" customWidth="1"/>
    <col min="774" max="774" width="10.375" style="4" customWidth="1"/>
    <col min="775" max="775" width="14.25" style="4" customWidth="1"/>
    <col min="776" max="776" width="11.875" style="4" customWidth="1"/>
    <col min="777" max="1022" width="9" style="4"/>
    <col min="1023" max="1023" width="46.375" style="4" customWidth="1"/>
    <col min="1024" max="1024" width="19.25" style="4" customWidth="1"/>
    <col min="1025" max="1025" width="16.25" style="4" customWidth="1"/>
    <col min="1026" max="1026" width="7.25" style="4" customWidth="1"/>
    <col min="1027" max="1027" width="9.375" style="4" customWidth="1"/>
    <col min="1028" max="1028" width="22.75" style="4" customWidth="1"/>
    <col min="1029" max="1029" width="15.75" style="4" customWidth="1"/>
    <col min="1030" max="1030" width="10.375" style="4" customWidth="1"/>
    <col min="1031" max="1031" width="14.25" style="4" customWidth="1"/>
    <col min="1032" max="1032" width="11.875" style="4" customWidth="1"/>
    <col min="1033" max="1278" width="9" style="4"/>
    <col min="1279" max="1279" width="46.375" style="4" customWidth="1"/>
    <col min="1280" max="1280" width="19.25" style="4" customWidth="1"/>
    <col min="1281" max="1281" width="16.25" style="4" customWidth="1"/>
    <col min="1282" max="1282" width="7.25" style="4" customWidth="1"/>
    <col min="1283" max="1283" width="9.375" style="4" customWidth="1"/>
    <col min="1284" max="1284" width="22.75" style="4" customWidth="1"/>
    <col min="1285" max="1285" width="15.75" style="4" customWidth="1"/>
    <col min="1286" max="1286" width="10.375" style="4" customWidth="1"/>
    <col min="1287" max="1287" width="14.25" style="4" customWidth="1"/>
    <col min="1288" max="1288" width="11.875" style="4" customWidth="1"/>
    <col min="1289" max="1534" width="9" style="4"/>
    <col min="1535" max="1535" width="46.375" style="4" customWidth="1"/>
    <col min="1536" max="1536" width="19.25" style="4" customWidth="1"/>
    <col min="1537" max="1537" width="16.25" style="4" customWidth="1"/>
    <col min="1538" max="1538" width="7.25" style="4" customWidth="1"/>
    <col min="1539" max="1539" width="9.375" style="4" customWidth="1"/>
    <col min="1540" max="1540" width="22.75" style="4" customWidth="1"/>
    <col min="1541" max="1541" width="15.75" style="4" customWidth="1"/>
    <col min="1542" max="1542" width="10.375" style="4" customWidth="1"/>
    <col min="1543" max="1543" width="14.25" style="4" customWidth="1"/>
    <col min="1544" max="1544" width="11.875" style="4" customWidth="1"/>
    <col min="1545" max="1790" width="9" style="4"/>
    <col min="1791" max="1791" width="46.375" style="4" customWidth="1"/>
    <col min="1792" max="1792" width="19.25" style="4" customWidth="1"/>
    <col min="1793" max="1793" width="16.25" style="4" customWidth="1"/>
    <col min="1794" max="1794" width="7.25" style="4" customWidth="1"/>
    <col min="1795" max="1795" width="9.375" style="4" customWidth="1"/>
    <col min="1796" max="1796" width="22.75" style="4" customWidth="1"/>
    <col min="1797" max="1797" width="15.75" style="4" customWidth="1"/>
    <col min="1798" max="1798" width="10.375" style="4" customWidth="1"/>
    <col min="1799" max="1799" width="14.25" style="4" customWidth="1"/>
    <col min="1800" max="1800" width="11.875" style="4" customWidth="1"/>
    <col min="1801" max="2046" width="9" style="4"/>
    <col min="2047" max="2047" width="46.375" style="4" customWidth="1"/>
    <col min="2048" max="2048" width="19.25" style="4" customWidth="1"/>
    <col min="2049" max="2049" width="16.25" style="4" customWidth="1"/>
    <col min="2050" max="2050" width="7.25" style="4" customWidth="1"/>
    <col min="2051" max="2051" width="9.375" style="4" customWidth="1"/>
    <col min="2052" max="2052" width="22.75" style="4" customWidth="1"/>
    <col min="2053" max="2053" width="15.75" style="4" customWidth="1"/>
    <col min="2054" max="2054" width="10.375" style="4" customWidth="1"/>
    <col min="2055" max="2055" width="14.25" style="4" customWidth="1"/>
    <col min="2056" max="2056" width="11.875" style="4" customWidth="1"/>
    <col min="2057" max="2302" width="9" style="4"/>
    <col min="2303" max="2303" width="46.375" style="4" customWidth="1"/>
    <col min="2304" max="2304" width="19.25" style="4" customWidth="1"/>
    <col min="2305" max="2305" width="16.25" style="4" customWidth="1"/>
    <col min="2306" max="2306" width="7.25" style="4" customWidth="1"/>
    <col min="2307" max="2307" width="9.375" style="4" customWidth="1"/>
    <col min="2308" max="2308" width="22.75" style="4" customWidth="1"/>
    <col min="2309" max="2309" width="15.75" style="4" customWidth="1"/>
    <col min="2310" max="2310" width="10.375" style="4" customWidth="1"/>
    <col min="2311" max="2311" width="14.25" style="4" customWidth="1"/>
    <col min="2312" max="2312" width="11.875" style="4" customWidth="1"/>
    <col min="2313" max="2558" width="9" style="4"/>
    <col min="2559" max="2559" width="46.375" style="4" customWidth="1"/>
    <col min="2560" max="2560" width="19.25" style="4" customWidth="1"/>
    <col min="2561" max="2561" width="16.25" style="4" customWidth="1"/>
    <col min="2562" max="2562" width="7.25" style="4" customWidth="1"/>
    <col min="2563" max="2563" width="9.375" style="4" customWidth="1"/>
    <col min="2564" max="2564" width="22.75" style="4" customWidth="1"/>
    <col min="2565" max="2565" width="15.75" style="4" customWidth="1"/>
    <col min="2566" max="2566" width="10.375" style="4" customWidth="1"/>
    <col min="2567" max="2567" width="14.25" style="4" customWidth="1"/>
    <col min="2568" max="2568" width="11.875" style="4" customWidth="1"/>
    <col min="2569" max="2814" width="9" style="4"/>
    <col min="2815" max="2815" width="46.375" style="4" customWidth="1"/>
    <col min="2816" max="2816" width="19.25" style="4" customWidth="1"/>
    <col min="2817" max="2817" width="16.25" style="4" customWidth="1"/>
    <col min="2818" max="2818" width="7.25" style="4" customWidth="1"/>
    <col min="2819" max="2819" width="9.375" style="4" customWidth="1"/>
    <col min="2820" max="2820" width="22.75" style="4" customWidth="1"/>
    <col min="2821" max="2821" width="15.75" style="4" customWidth="1"/>
    <col min="2822" max="2822" width="10.375" style="4" customWidth="1"/>
    <col min="2823" max="2823" width="14.25" style="4" customWidth="1"/>
    <col min="2824" max="2824" width="11.875" style="4" customWidth="1"/>
    <col min="2825" max="3070" width="9" style="4"/>
    <col min="3071" max="3071" width="46.375" style="4" customWidth="1"/>
    <col min="3072" max="3072" width="19.25" style="4" customWidth="1"/>
    <col min="3073" max="3073" width="16.25" style="4" customWidth="1"/>
    <col min="3074" max="3074" width="7.25" style="4" customWidth="1"/>
    <col min="3075" max="3075" width="9.375" style="4" customWidth="1"/>
    <col min="3076" max="3076" width="22.75" style="4" customWidth="1"/>
    <col min="3077" max="3077" width="15.75" style="4" customWidth="1"/>
    <col min="3078" max="3078" width="10.375" style="4" customWidth="1"/>
    <col min="3079" max="3079" width="14.25" style="4" customWidth="1"/>
    <col min="3080" max="3080" width="11.875" style="4" customWidth="1"/>
    <col min="3081" max="3326" width="9" style="4"/>
    <col min="3327" max="3327" width="46.375" style="4" customWidth="1"/>
    <col min="3328" max="3328" width="19.25" style="4" customWidth="1"/>
    <col min="3329" max="3329" width="16.25" style="4" customWidth="1"/>
    <col min="3330" max="3330" width="7.25" style="4" customWidth="1"/>
    <col min="3331" max="3331" width="9.375" style="4" customWidth="1"/>
    <col min="3332" max="3332" width="22.75" style="4" customWidth="1"/>
    <col min="3333" max="3333" width="15.75" style="4" customWidth="1"/>
    <col min="3334" max="3334" width="10.375" style="4" customWidth="1"/>
    <col min="3335" max="3335" width="14.25" style="4" customWidth="1"/>
    <col min="3336" max="3336" width="11.875" style="4" customWidth="1"/>
    <col min="3337" max="3582" width="9" style="4"/>
    <col min="3583" max="3583" width="46.375" style="4" customWidth="1"/>
    <col min="3584" max="3584" width="19.25" style="4" customWidth="1"/>
    <col min="3585" max="3585" width="16.25" style="4" customWidth="1"/>
    <col min="3586" max="3586" width="7.25" style="4" customWidth="1"/>
    <col min="3587" max="3587" width="9.375" style="4" customWidth="1"/>
    <col min="3588" max="3588" width="22.75" style="4" customWidth="1"/>
    <col min="3589" max="3589" width="15.75" style="4" customWidth="1"/>
    <col min="3590" max="3590" width="10.375" style="4" customWidth="1"/>
    <col min="3591" max="3591" width="14.25" style="4" customWidth="1"/>
    <col min="3592" max="3592" width="11.875" style="4" customWidth="1"/>
    <col min="3593" max="3838" width="9" style="4"/>
    <col min="3839" max="3839" width="46.375" style="4" customWidth="1"/>
    <col min="3840" max="3840" width="19.25" style="4" customWidth="1"/>
    <col min="3841" max="3841" width="16.25" style="4" customWidth="1"/>
    <col min="3842" max="3842" width="7.25" style="4" customWidth="1"/>
    <col min="3843" max="3843" width="9.375" style="4" customWidth="1"/>
    <col min="3844" max="3844" width="22.75" style="4" customWidth="1"/>
    <col min="3845" max="3845" width="15.75" style="4" customWidth="1"/>
    <col min="3846" max="3846" width="10.375" style="4" customWidth="1"/>
    <col min="3847" max="3847" width="14.25" style="4" customWidth="1"/>
    <col min="3848" max="3848" width="11.875" style="4" customWidth="1"/>
    <col min="3849" max="4094" width="9" style="4"/>
    <col min="4095" max="4095" width="46.375" style="4" customWidth="1"/>
    <col min="4096" max="4096" width="19.25" style="4" customWidth="1"/>
    <col min="4097" max="4097" width="16.25" style="4" customWidth="1"/>
    <col min="4098" max="4098" width="7.25" style="4" customWidth="1"/>
    <col min="4099" max="4099" width="9.375" style="4" customWidth="1"/>
    <col min="4100" max="4100" width="22.75" style="4" customWidth="1"/>
    <col min="4101" max="4101" width="15.75" style="4" customWidth="1"/>
    <col min="4102" max="4102" width="10.375" style="4" customWidth="1"/>
    <col min="4103" max="4103" width="14.25" style="4" customWidth="1"/>
    <col min="4104" max="4104" width="11.875" style="4" customWidth="1"/>
    <col min="4105" max="4350" width="9" style="4"/>
    <col min="4351" max="4351" width="46.375" style="4" customWidth="1"/>
    <col min="4352" max="4352" width="19.25" style="4" customWidth="1"/>
    <col min="4353" max="4353" width="16.25" style="4" customWidth="1"/>
    <col min="4354" max="4354" width="7.25" style="4" customWidth="1"/>
    <col min="4355" max="4355" width="9.375" style="4" customWidth="1"/>
    <col min="4356" max="4356" width="22.75" style="4" customWidth="1"/>
    <col min="4357" max="4357" width="15.75" style="4" customWidth="1"/>
    <col min="4358" max="4358" width="10.375" style="4" customWidth="1"/>
    <col min="4359" max="4359" width="14.25" style="4" customWidth="1"/>
    <col min="4360" max="4360" width="11.875" style="4" customWidth="1"/>
    <col min="4361" max="4606" width="9" style="4"/>
    <col min="4607" max="4607" width="46.375" style="4" customWidth="1"/>
    <col min="4608" max="4608" width="19.25" style="4" customWidth="1"/>
    <col min="4609" max="4609" width="16.25" style="4" customWidth="1"/>
    <col min="4610" max="4610" width="7.25" style="4" customWidth="1"/>
    <col min="4611" max="4611" width="9.375" style="4" customWidth="1"/>
    <col min="4612" max="4612" width="22.75" style="4" customWidth="1"/>
    <col min="4613" max="4613" width="15.75" style="4" customWidth="1"/>
    <col min="4614" max="4614" width="10.375" style="4" customWidth="1"/>
    <col min="4615" max="4615" width="14.25" style="4" customWidth="1"/>
    <col min="4616" max="4616" width="11.875" style="4" customWidth="1"/>
    <col min="4617" max="4862" width="9" style="4"/>
    <col min="4863" max="4863" width="46.375" style="4" customWidth="1"/>
    <col min="4864" max="4864" width="19.25" style="4" customWidth="1"/>
    <col min="4865" max="4865" width="16.25" style="4" customWidth="1"/>
    <col min="4866" max="4866" width="7.25" style="4" customWidth="1"/>
    <col min="4867" max="4867" width="9.375" style="4" customWidth="1"/>
    <col min="4868" max="4868" width="22.75" style="4" customWidth="1"/>
    <col min="4869" max="4869" width="15.75" style="4" customWidth="1"/>
    <col min="4870" max="4870" width="10.375" style="4" customWidth="1"/>
    <col min="4871" max="4871" width="14.25" style="4" customWidth="1"/>
    <col min="4872" max="4872" width="11.875" style="4" customWidth="1"/>
    <col min="4873" max="5118" width="9" style="4"/>
    <col min="5119" max="5119" width="46.375" style="4" customWidth="1"/>
    <col min="5120" max="5120" width="19.25" style="4" customWidth="1"/>
    <col min="5121" max="5121" width="16.25" style="4" customWidth="1"/>
    <col min="5122" max="5122" width="7.25" style="4" customWidth="1"/>
    <col min="5123" max="5123" width="9.375" style="4" customWidth="1"/>
    <col min="5124" max="5124" width="22.75" style="4" customWidth="1"/>
    <col min="5125" max="5125" width="15.75" style="4" customWidth="1"/>
    <col min="5126" max="5126" width="10.375" style="4" customWidth="1"/>
    <col min="5127" max="5127" width="14.25" style="4" customWidth="1"/>
    <col min="5128" max="5128" width="11.875" style="4" customWidth="1"/>
    <col min="5129" max="5374" width="9" style="4"/>
    <col min="5375" max="5375" width="46.375" style="4" customWidth="1"/>
    <col min="5376" max="5376" width="19.25" style="4" customWidth="1"/>
    <col min="5377" max="5377" width="16.25" style="4" customWidth="1"/>
    <col min="5378" max="5378" width="7.25" style="4" customWidth="1"/>
    <col min="5379" max="5379" width="9.375" style="4" customWidth="1"/>
    <col min="5380" max="5380" width="22.75" style="4" customWidth="1"/>
    <col min="5381" max="5381" width="15.75" style="4" customWidth="1"/>
    <col min="5382" max="5382" width="10.375" style="4" customWidth="1"/>
    <col min="5383" max="5383" width="14.25" style="4" customWidth="1"/>
    <col min="5384" max="5384" width="11.875" style="4" customWidth="1"/>
    <col min="5385" max="5630" width="9" style="4"/>
    <col min="5631" max="5631" width="46.375" style="4" customWidth="1"/>
    <col min="5632" max="5632" width="19.25" style="4" customWidth="1"/>
    <col min="5633" max="5633" width="16.25" style="4" customWidth="1"/>
    <col min="5634" max="5634" width="7.25" style="4" customWidth="1"/>
    <col min="5635" max="5635" width="9.375" style="4" customWidth="1"/>
    <col min="5636" max="5636" width="22.75" style="4" customWidth="1"/>
    <col min="5637" max="5637" width="15.75" style="4" customWidth="1"/>
    <col min="5638" max="5638" width="10.375" style="4" customWidth="1"/>
    <col min="5639" max="5639" width="14.25" style="4" customWidth="1"/>
    <col min="5640" max="5640" width="11.875" style="4" customWidth="1"/>
    <col min="5641" max="5886" width="9" style="4"/>
    <col min="5887" max="5887" width="46.375" style="4" customWidth="1"/>
    <col min="5888" max="5888" width="19.25" style="4" customWidth="1"/>
    <col min="5889" max="5889" width="16.25" style="4" customWidth="1"/>
    <col min="5890" max="5890" width="7.25" style="4" customWidth="1"/>
    <col min="5891" max="5891" width="9.375" style="4" customWidth="1"/>
    <col min="5892" max="5892" width="22.75" style="4" customWidth="1"/>
    <col min="5893" max="5893" width="15.75" style="4" customWidth="1"/>
    <col min="5894" max="5894" width="10.375" style="4" customWidth="1"/>
    <col min="5895" max="5895" width="14.25" style="4" customWidth="1"/>
    <col min="5896" max="5896" width="11.875" style="4" customWidth="1"/>
    <col min="5897" max="6142" width="9" style="4"/>
    <col min="6143" max="6143" width="46.375" style="4" customWidth="1"/>
    <col min="6144" max="6144" width="19.25" style="4" customWidth="1"/>
    <col min="6145" max="6145" width="16.25" style="4" customWidth="1"/>
    <col min="6146" max="6146" width="7.25" style="4" customWidth="1"/>
    <col min="6147" max="6147" width="9.375" style="4" customWidth="1"/>
    <col min="6148" max="6148" width="22.75" style="4" customWidth="1"/>
    <col min="6149" max="6149" width="15.75" style="4" customWidth="1"/>
    <col min="6150" max="6150" width="10.375" style="4" customWidth="1"/>
    <col min="6151" max="6151" width="14.25" style="4" customWidth="1"/>
    <col min="6152" max="6152" width="11.875" style="4" customWidth="1"/>
    <col min="6153" max="6398" width="9" style="4"/>
    <col min="6399" max="6399" width="46.375" style="4" customWidth="1"/>
    <col min="6400" max="6400" width="19.25" style="4" customWidth="1"/>
    <col min="6401" max="6401" width="16.25" style="4" customWidth="1"/>
    <col min="6402" max="6402" width="7.25" style="4" customWidth="1"/>
    <col min="6403" max="6403" width="9.375" style="4" customWidth="1"/>
    <col min="6404" max="6404" width="22.75" style="4" customWidth="1"/>
    <col min="6405" max="6405" width="15.75" style="4" customWidth="1"/>
    <col min="6406" max="6406" width="10.375" style="4" customWidth="1"/>
    <col min="6407" max="6407" width="14.25" style="4" customWidth="1"/>
    <col min="6408" max="6408" width="11.875" style="4" customWidth="1"/>
    <col min="6409" max="6654" width="9" style="4"/>
    <col min="6655" max="6655" width="46.375" style="4" customWidth="1"/>
    <col min="6656" max="6656" width="19.25" style="4" customWidth="1"/>
    <col min="6657" max="6657" width="16.25" style="4" customWidth="1"/>
    <col min="6658" max="6658" width="7.25" style="4" customWidth="1"/>
    <col min="6659" max="6659" width="9.375" style="4" customWidth="1"/>
    <col min="6660" max="6660" width="22.75" style="4" customWidth="1"/>
    <col min="6661" max="6661" width="15.75" style="4" customWidth="1"/>
    <col min="6662" max="6662" width="10.375" style="4" customWidth="1"/>
    <col min="6663" max="6663" width="14.25" style="4" customWidth="1"/>
    <col min="6664" max="6664" width="11.875" style="4" customWidth="1"/>
    <col min="6665" max="6910" width="9" style="4"/>
    <col min="6911" max="6911" width="46.375" style="4" customWidth="1"/>
    <col min="6912" max="6912" width="19.25" style="4" customWidth="1"/>
    <col min="6913" max="6913" width="16.25" style="4" customWidth="1"/>
    <col min="6914" max="6914" width="7.25" style="4" customWidth="1"/>
    <col min="6915" max="6915" width="9.375" style="4" customWidth="1"/>
    <col min="6916" max="6916" width="22.75" style="4" customWidth="1"/>
    <col min="6917" max="6917" width="15.75" style="4" customWidth="1"/>
    <col min="6918" max="6918" width="10.375" style="4" customWidth="1"/>
    <col min="6919" max="6919" width="14.25" style="4" customWidth="1"/>
    <col min="6920" max="6920" width="11.875" style="4" customWidth="1"/>
    <col min="6921" max="7166" width="9" style="4"/>
    <col min="7167" max="7167" width="46.375" style="4" customWidth="1"/>
    <col min="7168" max="7168" width="19.25" style="4" customWidth="1"/>
    <col min="7169" max="7169" width="16.25" style="4" customWidth="1"/>
    <col min="7170" max="7170" width="7.25" style="4" customWidth="1"/>
    <col min="7171" max="7171" width="9.375" style="4" customWidth="1"/>
    <col min="7172" max="7172" width="22.75" style="4" customWidth="1"/>
    <col min="7173" max="7173" width="15.75" style="4" customWidth="1"/>
    <col min="7174" max="7174" width="10.375" style="4" customWidth="1"/>
    <col min="7175" max="7175" width="14.25" style="4" customWidth="1"/>
    <col min="7176" max="7176" width="11.875" style="4" customWidth="1"/>
    <col min="7177" max="7422" width="9" style="4"/>
    <col min="7423" max="7423" width="46.375" style="4" customWidth="1"/>
    <col min="7424" max="7424" width="19.25" style="4" customWidth="1"/>
    <col min="7425" max="7425" width="16.25" style="4" customWidth="1"/>
    <col min="7426" max="7426" width="7.25" style="4" customWidth="1"/>
    <col min="7427" max="7427" width="9.375" style="4" customWidth="1"/>
    <col min="7428" max="7428" width="22.75" style="4" customWidth="1"/>
    <col min="7429" max="7429" width="15.75" style="4" customWidth="1"/>
    <col min="7430" max="7430" width="10.375" style="4" customWidth="1"/>
    <col min="7431" max="7431" width="14.25" style="4" customWidth="1"/>
    <col min="7432" max="7432" width="11.875" style="4" customWidth="1"/>
    <col min="7433" max="7678" width="9" style="4"/>
    <col min="7679" max="7679" width="46.375" style="4" customWidth="1"/>
    <col min="7680" max="7680" width="19.25" style="4" customWidth="1"/>
    <col min="7681" max="7681" width="16.25" style="4" customWidth="1"/>
    <col min="7682" max="7682" width="7.25" style="4" customWidth="1"/>
    <col min="7683" max="7683" width="9.375" style="4" customWidth="1"/>
    <col min="7684" max="7684" width="22.75" style="4" customWidth="1"/>
    <col min="7685" max="7685" width="15.75" style="4" customWidth="1"/>
    <col min="7686" max="7686" width="10.375" style="4" customWidth="1"/>
    <col min="7687" max="7687" width="14.25" style="4" customWidth="1"/>
    <col min="7688" max="7688" width="11.875" style="4" customWidth="1"/>
    <col min="7689" max="7934" width="9" style="4"/>
    <col min="7935" max="7935" width="46.375" style="4" customWidth="1"/>
    <col min="7936" max="7936" width="19.25" style="4" customWidth="1"/>
    <col min="7937" max="7937" width="16.25" style="4" customWidth="1"/>
    <col min="7938" max="7938" width="7.25" style="4" customWidth="1"/>
    <col min="7939" max="7939" width="9.375" style="4" customWidth="1"/>
    <col min="7940" max="7940" width="22.75" style="4" customWidth="1"/>
    <col min="7941" max="7941" width="15.75" style="4" customWidth="1"/>
    <col min="7942" max="7942" width="10.375" style="4" customWidth="1"/>
    <col min="7943" max="7943" width="14.25" style="4" customWidth="1"/>
    <col min="7944" max="7944" width="11.875" style="4" customWidth="1"/>
    <col min="7945" max="8190" width="9" style="4"/>
    <col min="8191" max="8191" width="46.375" style="4" customWidth="1"/>
    <col min="8192" max="8192" width="19.25" style="4" customWidth="1"/>
    <col min="8193" max="8193" width="16.25" style="4" customWidth="1"/>
    <col min="8194" max="8194" width="7.25" style="4" customWidth="1"/>
    <col min="8195" max="8195" width="9.375" style="4" customWidth="1"/>
    <col min="8196" max="8196" width="22.75" style="4" customWidth="1"/>
    <col min="8197" max="8197" width="15.75" style="4" customWidth="1"/>
    <col min="8198" max="8198" width="10.375" style="4" customWidth="1"/>
    <col min="8199" max="8199" width="14.25" style="4" customWidth="1"/>
    <col min="8200" max="8200" width="11.875" style="4" customWidth="1"/>
    <col min="8201" max="8446" width="9" style="4"/>
    <col min="8447" max="8447" width="46.375" style="4" customWidth="1"/>
    <col min="8448" max="8448" width="19.25" style="4" customWidth="1"/>
    <col min="8449" max="8449" width="16.25" style="4" customWidth="1"/>
    <col min="8450" max="8450" width="7.25" style="4" customWidth="1"/>
    <col min="8451" max="8451" width="9.375" style="4" customWidth="1"/>
    <col min="8452" max="8452" width="22.75" style="4" customWidth="1"/>
    <col min="8453" max="8453" width="15.75" style="4" customWidth="1"/>
    <col min="8454" max="8454" width="10.375" style="4" customWidth="1"/>
    <col min="8455" max="8455" width="14.25" style="4" customWidth="1"/>
    <col min="8456" max="8456" width="11.875" style="4" customWidth="1"/>
    <col min="8457" max="8702" width="9" style="4"/>
    <col min="8703" max="8703" width="46.375" style="4" customWidth="1"/>
    <col min="8704" max="8704" width="19.25" style="4" customWidth="1"/>
    <col min="8705" max="8705" width="16.25" style="4" customWidth="1"/>
    <col min="8706" max="8706" width="7.25" style="4" customWidth="1"/>
    <col min="8707" max="8707" width="9.375" style="4" customWidth="1"/>
    <col min="8708" max="8708" width="22.75" style="4" customWidth="1"/>
    <col min="8709" max="8709" width="15.75" style="4" customWidth="1"/>
    <col min="8710" max="8710" width="10.375" style="4" customWidth="1"/>
    <col min="8711" max="8711" width="14.25" style="4" customWidth="1"/>
    <col min="8712" max="8712" width="11.875" style="4" customWidth="1"/>
    <col min="8713" max="8958" width="9" style="4"/>
    <col min="8959" max="8959" width="46.375" style="4" customWidth="1"/>
    <col min="8960" max="8960" width="19.25" style="4" customWidth="1"/>
    <col min="8961" max="8961" width="16.25" style="4" customWidth="1"/>
    <col min="8962" max="8962" width="7.25" style="4" customWidth="1"/>
    <col min="8963" max="8963" width="9.375" style="4" customWidth="1"/>
    <col min="8964" max="8964" width="22.75" style="4" customWidth="1"/>
    <col min="8965" max="8965" width="15.75" style="4" customWidth="1"/>
    <col min="8966" max="8966" width="10.375" style="4" customWidth="1"/>
    <col min="8967" max="8967" width="14.25" style="4" customWidth="1"/>
    <col min="8968" max="8968" width="11.875" style="4" customWidth="1"/>
    <col min="8969" max="9214" width="9" style="4"/>
    <col min="9215" max="9215" width="46.375" style="4" customWidth="1"/>
    <col min="9216" max="9216" width="19.25" style="4" customWidth="1"/>
    <col min="9217" max="9217" width="16.25" style="4" customWidth="1"/>
    <col min="9218" max="9218" width="7.25" style="4" customWidth="1"/>
    <col min="9219" max="9219" width="9.375" style="4" customWidth="1"/>
    <col min="9220" max="9220" width="22.75" style="4" customWidth="1"/>
    <col min="9221" max="9221" width="15.75" style="4" customWidth="1"/>
    <col min="9222" max="9222" width="10.375" style="4" customWidth="1"/>
    <col min="9223" max="9223" width="14.25" style="4" customWidth="1"/>
    <col min="9224" max="9224" width="11.875" style="4" customWidth="1"/>
    <col min="9225" max="9470" width="9" style="4"/>
    <col min="9471" max="9471" width="46.375" style="4" customWidth="1"/>
    <col min="9472" max="9472" width="19.25" style="4" customWidth="1"/>
    <col min="9473" max="9473" width="16.25" style="4" customWidth="1"/>
    <col min="9474" max="9474" width="7.25" style="4" customWidth="1"/>
    <col min="9475" max="9475" width="9.375" style="4" customWidth="1"/>
    <col min="9476" max="9476" width="22.75" style="4" customWidth="1"/>
    <col min="9477" max="9477" width="15.75" style="4" customWidth="1"/>
    <col min="9478" max="9478" width="10.375" style="4" customWidth="1"/>
    <col min="9479" max="9479" width="14.25" style="4" customWidth="1"/>
    <col min="9480" max="9480" width="11.875" style="4" customWidth="1"/>
    <col min="9481" max="9726" width="9" style="4"/>
    <col min="9727" max="9727" width="46.375" style="4" customWidth="1"/>
    <col min="9728" max="9728" width="19.25" style="4" customWidth="1"/>
    <col min="9729" max="9729" width="16.25" style="4" customWidth="1"/>
    <col min="9730" max="9730" width="7.25" style="4" customWidth="1"/>
    <col min="9731" max="9731" width="9.375" style="4" customWidth="1"/>
    <col min="9732" max="9732" width="22.75" style="4" customWidth="1"/>
    <col min="9733" max="9733" width="15.75" style="4" customWidth="1"/>
    <col min="9734" max="9734" width="10.375" style="4" customWidth="1"/>
    <col min="9735" max="9735" width="14.25" style="4" customWidth="1"/>
    <col min="9736" max="9736" width="11.875" style="4" customWidth="1"/>
    <col min="9737" max="9982" width="9" style="4"/>
    <col min="9983" max="9983" width="46.375" style="4" customWidth="1"/>
    <col min="9984" max="9984" width="19.25" style="4" customWidth="1"/>
    <col min="9985" max="9985" width="16.25" style="4" customWidth="1"/>
    <col min="9986" max="9986" width="7.25" style="4" customWidth="1"/>
    <col min="9987" max="9987" width="9.375" style="4" customWidth="1"/>
    <col min="9988" max="9988" width="22.75" style="4" customWidth="1"/>
    <col min="9989" max="9989" width="15.75" style="4" customWidth="1"/>
    <col min="9990" max="9990" width="10.375" style="4" customWidth="1"/>
    <col min="9991" max="9991" width="14.25" style="4" customWidth="1"/>
    <col min="9992" max="9992" width="11.875" style="4" customWidth="1"/>
    <col min="9993" max="10238" width="9" style="4"/>
    <col min="10239" max="10239" width="46.375" style="4" customWidth="1"/>
    <col min="10240" max="10240" width="19.25" style="4" customWidth="1"/>
    <col min="10241" max="10241" width="16.25" style="4" customWidth="1"/>
    <col min="10242" max="10242" width="7.25" style="4" customWidth="1"/>
    <col min="10243" max="10243" width="9.375" style="4" customWidth="1"/>
    <col min="10244" max="10244" width="22.75" style="4" customWidth="1"/>
    <col min="10245" max="10245" width="15.75" style="4" customWidth="1"/>
    <col min="10246" max="10246" width="10.375" style="4" customWidth="1"/>
    <col min="10247" max="10247" width="14.25" style="4" customWidth="1"/>
    <col min="10248" max="10248" width="11.875" style="4" customWidth="1"/>
    <col min="10249" max="10494" width="9" style="4"/>
    <col min="10495" max="10495" width="46.375" style="4" customWidth="1"/>
    <col min="10496" max="10496" width="19.25" style="4" customWidth="1"/>
    <col min="10497" max="10497" width="16.25" style="4" customWidth="1"/>
    <col min="10498" max="10498" width="7.25" style="4" customWidth="1"/>
    <col min="10499" max="10499" width="9.375" style="4" customWidth="1"/>
    <col min="10500" max="10500" width="22.75" style="4" customWidth="1"/>
    <col min="10501" max="10501" width="15.75" style="4" customWidth="1"/>
    <col min="10502" max="10502" width="10.375" style="4" customWidth="1"/>
    <col min="10503" max="10503" width="14.25" style="4" customWidth="1"/>
    <col min="10504" max="10504" width="11.875" style="4" customWidth="1"/>
    <col min="10505" max="10750" width="9" style="4"/>
    <col min="10751" max="10751" width="46.375" style="4" customWidth="1"/>
    <col min="10752" max="10752" width="19.25" style="4" customWidth="1"/>
    <col min="10753" max="10753" width="16.25" style="4" customWidth="1"/>
    <col min="10754" max="10754" width="7.25" style="4" customWidth="1"/>
    <col min="10755" max="10755" width="9.375" style="4" customWidth="1"/>
    <col min="10756" max="10756" width="22.75" style="4" customWidth="1"/>
    <col min="10757" max="10757" width="15.75" style="4" customWidth="1"/>
    <col min="10758" max="10758" width="10.375" style="4" customWidth="1"/>
    <col min="10759" max="10759" width="14.25" style="4" customWidth="1"/>
    <col min="10760" max="10760" width="11.875" style="4" customWidth="1"/>
    <col min="10761" max="11006" width="9" style="4"/>
    <col min="11007" max="11007" width="46.375" style="4" customWidth="1"/>
    <col min="11008" max="11008" width="19.25" style="4" customWidth="1"/>
    <col min="11009" max="11009" width="16.25" style="4" customWidth="1"/>
    <col min="11010" max="11010" width="7.25" style="4" customWidth="1"/>
    <col min="11011" max="11011" width="9.375" style="4" customWidth="1"/>
    <col min="11012" max="11012" width="22.75" style="4" customWidth="1"/>
    <col min="11013" max="11013" width="15.75" style="4" customWidth="1"/>
    <col min="11014" max="11014" width="10.375" style="4" customWidth="1"/>
    <col min="11015" max="11015" width="14.25" style="4" customWidth="1"/>
    <col min="11016" max="11016" width="11.875" style="4" customWidth="1"/>
    <col min="11017" max="11262" width="9" style="4"/>
    <col min="11263" max="11263" width="46.375" style="4" customWidth="1"/>
    <col min="11264" max="11264" width="19.25" style="4" customWidth="1"/>
    <col min="11265" max="11265" width="16.25" style="4" customWidth="1"/>
    <col min="11266" max="11266" width="7.25" style="4" customWidth="1"/>
    <col min="11267" max="11267" width="9.375" style="4" customWidth="1"/>
    <col min="11268" max="11268" width="22.75" style="4" customWidth="1"/>
    <col min="11269" max="11269" width="15.75" style="4" customWidth="1"/>
    <col min="11270" max="11270" width="10.375" style="4" customWidth="1"/>
    <col min="11271" max="11271" width="14.25" style="4" customWidth="1"/>
    <col min="11272" max="11272" width="11.875" style="4" customWidth="1"/>
    <col min="11273" max="11518" width="9" style="4"/>
    <col min="11519" max="11519" width="46.375" style="4" customWidth="1"/>
    <col min="11520" max="11520" width="19.25" style="4" customWidth="1"/>
    <col min="11521" max="11521" width="16.25" style="4" customWidth="1"/>
    <col min="11522" max="11522" width="7.25" style="4" customWidth="1"/>
    <col min="11523" max="11523" width="9.375" style="4" customWidth="1"/>
    <col min="11524" max="11524" width="22.75" style="4" customWidth="1"/>
    <col min="11525" max="11525" width="15.75" style="4" customWidth="1"/>
    <col min="11526" max="11526" width="10.375" style="4" customWidth="1"/>
    <col min="11527" max="11527" width="14.25" style="4" customWidth="1"/>
    <col min="11528" max="11528" width="11.875" style="4" customWidth="1"/>
    <col min="11529" max="11774" width="9" style="4"/>
    <col min="11775" max="11775" width="46.375" style="4" customWidth="1"/>
    <col min="11776" max="11776" width="19.25" style="4" customWidth="1"/>
    <col min="11777" max="11777" width="16.25" style="4" customWidth="1"/>
    <col min="11778" max="11778" width="7.25" style="4" customWidth="1"/>
    <col min="11779" max="11779" width="9.375" style="4" customWidth="1"/>
    <col min="11780" max="11780" width="22.75" style="4" customWidth="1"/>
    <col min="11781" max="11781" width="15.75" style="4" customWidth="1"/>
    <col min="11782" max="11782" width="10.375" style="4" customWidth="1"/>
    <col min="11783" max="11783" width="14.25" style="4" customWidth="1"/>
    <col min="11784" max="11784" width="11.875" style="4" customWidth="1"/>
    <col min="11785" max="12030" width="9" style="4"/>
    <col min="12031" max="12031" width="46.375" style="4" customWidth="1"/>
    <col min="12032" max="12032" width="19.25" style="4" customWidth="1"/>
    <col min="12033" max="12033" width="16.25" style="4" customWidth="1"/>
    <col min="12034" max="12034" width="7.25" style="4" customWidth="1"/>
    <col min="12035" max="12035" width="9.375" style="4" customWidth="1"/>
    <col min="12036" max="12036" width="22.75" style="4" customWidth="1"/>
    <col min="12037" max="12037" width="15.75" style="4" customWidth="1"/>
    <col min="12038" max="12038" width="10.375" style="4" customWidth="1"/>
    <col min="12039" max="12039" width="14.25" style="4" customWidth="1"/>
    <col min="12040" max="12040" width="11.875" style="4" customWidth="1"/>
    <col min="12041" max="12286" width="9" style="4"/>
    <col min="12287" max="12287" width="46.375" style="4" customWidth="1"/>
    <col min="12288" max="12288" width="19.25" style="4" customWidth="1"/>
    <col min="12289" max="12289" width="16.25" style="4" customWidth="1"/>
    <col min="12290" max="12290" width="7.25" style="4" customWidth="1"/>
    <col min="12291" max="12291" width="9.375" style="4" customWidth="1"/>
    <col min="12292" max="12292" width="22.75" style="4" customWidth="1"/>
    <col min="12293" max="12293" width="15.75" style="4" customWidth="1"/>
    <col min="12294" max="12294" width="10.375" style="4" customWidth="1"/>
    <col min="12295" max="12295" width="14.25" style="4" customWidth="1"/>
    <col min="12296" max="12296" width="11.875" style="4" customWidth="1"/>
    <col min="12297" max="12542" width="9" style="4"/>
    <col min="12543" max="12543" width="46.375" style="4" customWidth="1"/>
    <col min="12544" max="12544" width="19.25" style="4" customWidth="1"/>
    <col min="12545" max="12545" width="16.25" style="4" customWidth="1"/>
    <col min="12546" max="12546" width="7.25" style="4" customWidth="1"/>
    <col min="12547" max="12547" width="9.375" style="4" customWidth="1"/>
    <col min="12548" max="12548" width="22.75" style="4" customWidth="1"/>
    <col min="12549" max="12549" width="15.75" style="4" customWidth="1"/>
    <col min="12550" max="12550" width="10.375" style="4" customWidth="1"/>
    <col min="12551" max="12551" width="14.25" style="4" customWidth="1"/>
    <col min="12552" max="12552" width="11.875" style="4" customWidth="1"/>
    <col min="12553" max="12798" width="9" style="4"/>
    <col min="12799" max="12799" width="46.375" style="4" customWidth="1"/>
    <col min="12800" max="12800" width="19.25" style="4" customWidth="1"/>
    <col min="12801" max="12801" width="16.25" style="4" customWidth="1"/>
    <col min="12802" max="12802" width="7.25" style="4" customWidth="1"/>
    <col min="12803" max="12803" width="9.375" style="4" customWidth="1"/>
    <col min="12804" max="12804" width="22.75" style="4" customWidth="1"/>
    <col min="12805" max="12805" width="15.75" style="4" customWidth="1"/>
    <col min="12806" max="12806" width="10.375" style="4" customWidth="1"/>
    <col min="12807" max="12807" width="14.25" style="4" customWidth="1"/>
    <col min="12808" max="12808" width="11.875" style="4" customWidth="1"/>
    <col min="12809" max="13054" width="9" style="4"/>
    <col min="13055" max="13055" width="46.375" style="4" customWidth="1"/>
    <col min="13056" max="13056" width="19.25" style="4" customWidth="1"/>
    <col min="13057" max="13057" width="16.25" style="4" customWidth="1"/>
    <col min="13058" max="13058" width="7.25" style="4" customWidth="1"/>
    <col min="13059" max="13059" width="9.375" style="4" customWidth="1"/>
    <col min="13060" max="13060" width="22.75" style="4" customWidth="1"/>
    <col min="13061" max="13061" width="15.75" style="4" customWidth="1"/>
    <col min="13062" max="13062" width="10.375" style="4" customWidth="1"/>
    <col min="13063" max="13063" width="14.25" style="4" customWidth="1"/>
    <col min="13064" max="13064" width="11.875" style="4" customWidth="1"/>
    <col min="13065" max="13310" width="9" style="4"/>
    <col min="13311" max="13311" width="46.375" style="4" customWidth="1"/>
    <col min="13312" max="13312" width="19.25" style="4" customWidth="1"/>
    <col min="13313" max="13313" width="16.25" style="4" customWidth="1"/>
    <col min="13314" max="13314" width="7.25" style="4" customWidth="1"/>
    <col min="13315" max="13315" width="9.375" style="4" customWidth="1"/>
    <col min="13316" max="13316" width="22.75" style="4" customWidth="1"/>
    <col min="13317" max="13317" width="15.75" style="4" customWidth="1"/>
    <col min="13318" max="13318" width="10.375" style="4" customWidth="1"/>
    <col min="13319" max="13319" width="14.25" style="4" customWidth="1"/>
    <col min="13320" max="13320" width="11.875" style="4" customWidth="1"/>
    <col min="13321" max="13566" width="9" style="4"/>
    <col min="13567" max="13567" width="46.375" style="4" customWidth="1"/>
    <col min="13568" max="13568" width="19.25" style="4" customWidth="1"/>
    <col min="13569" max="13569" width="16.25" style="4" customWidth="1"/>
    <col min="13570" max="13570" width="7.25" style="4" customWidth="1"/>
    <col min="13571" max="13571" width="9.375" style="4" customWidth="1"/>
    <col min="13572" max="13572" width="22.75" style="4" customWidth="1"/>
    <col min="13573" max="13573" width="15.75" style="4" customWidth="1"/>
    <col min="13574" max="13574" width="10.375" style="4" customWidth="1"/>
    <col min="13575" max="13575" width="14.25" style="4" customWidth="1"/>
    <col min="13576" max="13576" width="11.875" style="4" customWidth="1"/>
    <col min="13577" max="13822" width="9" style="4"/>
    <col min="13823" max="13823" width="46.375" style="4" customWidth="1"/>
    <col min="13824" max="13824" width="19.25" style="4" customWidth="1"/>
    <col min="13825" max="13825" width="16.25" style="4" customWidth="1"/>
    <col min="13826" max="13826" width="7.25" style="4" customWidth="1"/>
    <col min="13827" max="13827" width="9.375" style="4" customWidth="1"/>
    <col min="13828" max="13828" width="22.75" style="4" customWidth="1"/>
    <col min="13829" max="13829" width="15.75" style="4" customWidth="1"/>
    <col min="13830" max="13830" width="10.375" style="4" customWidth="1"/>
    <col min="13831" max="13831" width="14.25" style="4" customWidth="1"/>
    <col min="13832" max="13832" width="11.875" style="4" customWidth="1"/>
    <col min="13833" max="14078" width="9" style="4"/>
    <col min="14079" max="14079" width="46.375" style="4" customWidth="1"/>
    <col min="14080" max="14080" width="19.25" style="4" customWidth="1"/>
    <col min="14081" max="14081" width="16.25" style="4" customWidth="1"/>
    <col min="14082" max="14082" width="7.25" style="4" customWidth="1"/>
    <col min="14083" max="14083" width="9.375" style="4" customWidth="1"/>
    <col min="14084" max="14084" width="22.75" style="4" customWidth="1"/>
    <col min="14085" max="14085" width="15.75" style="4" customWidth="1"/>
    <col min="14086" max="14086" width="10.375" style="4" customWidth="1"/>
    <col min="14087" max="14087" width="14.25" style="4" customWidth="1"/>
    <col min="14088" max="14088" width="11.875" style="4" customWidth="1"/>
    <col min="14089" max="14334" width="9" style="4"/>
    <col min="14335" max="14335" width="46.375" style="4" customWidth="1"/>
    <col min="14336" max="14336" width="19.25" style="4" customWidth="1"/>
    <col min="14337" max="14337" width="16.25" style="4" customWidth="1"/>
    <col min="14338" max="14338" width="7.25" style="4" customWidth="1"/>
    <col min="14339" max="14339" width="9.375" style="4" customWidth="1"/>
    <col min="14340" max="14340" width="22.75" style="4" customWidth="1"/>
    <col min="14341" max="14341" width="15.75" style="4" customWidth="1"/>
    <col min="14342" max="14342" width="10.375" style="4" customWidth="1"/>
    <col min="14343" max="14343" width="14.25" style="4" customWidth="1"/>
    <col min="14344" max="14344" width="11.875" style="4" customWidth="1"/>
    <col min="14345" max="14590" width="9" style="4"/>
    <col min="14591" max="14591" width="46.375" style="4" customWidth="1"/>
    <col min="14592" max="14592" width="19.25" style="4" customWidth="1"/>
    <col min="14593" max="14593" width="16.25" style="4" customWidth="1"/>
    <col min="14594" max="14594" width="7.25" style="4" customWidth="1"/>
    <col min="14595" max="14595" width="9.375" style="4" customWidth="1"/>
    <col min="14596" max="14596" width="22.75" style="4" customWidth="1"/>
    <col min="14597" max="14597" width="15.75" style="4" customWidth="1"/>
    <col min="14598" max="14598" width="10.375" style="4" customWidth="1"/>
    <col min="14599" max="14599" width="14.25" style="4" customWidth="1"/>
    <col min="14600" max="14600" width="11.875" style="4" customWidth="1"/>
    <col min="14601" max="14846" width="9" style="4"/>
    <col min="14847" max="14847" width="46.375" style="4" customWidth="1"/>
    <col min="14848" max="14848" width="19.25" style="4" customWidth="1"/>
    <col min="14849" max="14849" width="16.25" style="4" customWidth="1"/>
    <col min="14850" max="14850" width="7.25" style="4" customWidth="1"/>
    <col min="14851" max="14851" width="9.375" style="4" customWidth="1"/>
    <col min="14852" max="14852" width="22.75" style="4" customWidth="1"/>
    <col min="14853" max="14853" width="15.75" style="4" customWidth="1"/>
    <col min="14854" max="14854" width="10.375" style="4" customWidth="1"/>
    <col min="14855" max="14855" width="14.25" style="4" customWidth="1"/>
    <col min="14856" max="14856" width="11.875" style="4" customWidth="1"/>
    <col min="14857" max="15102" width="9" style="4"/>
    <col min="15103" max="15103" width="46.375" style="4" customWidth="1"/>
    <col min="15104" max="15104" width="19.25" style="4" customWidth="1"/>
    <col min="15105" max="15105" width="16.25" style="4" customWidth="1"/>
    <col min="15106" max="15106" width="7.25" style="4" customWidth="1"/>
    <col min="15107" max="15107" width="9.375" style="4" customWidth="1"/>
    <col min="15108" max="15108" width="22.75" style="4" customWidth="1"/>
    <col min="15109" max="15109" width="15.75" style="4" customWidth="1"/>
    <col min="15110" max="15110" width="10.375" style="4" customWidth="1"/>
    <col min="15111" max="15111" width="14.25" style="4" customWidth="1"/>
    <col min="15112" max="15112" width="11.875" style="4" customWidth="1"/>
    <col min="15113" max="15358" width="9" style="4"/>
    <col min="15359" max="15359" width="46.375" style="4" customWidth="1"/>
    <col min="15360" max="15360" width="19.25" style="4" customWidth="1"/>
    <col min="15361" max="15361" width="16.25" style="4" customWidth="1"/>
    <col min="15362" max="15362" width="7.25" style="4" customWidth="1"/>
    <col min="15363" max="15363" width="9.375" style="4" customWidth="1"/>
    <col min="15364" max="15364" width="22.75" style="4" customWidth="1"/>
    <col min="15365" max="15365" width="15.75" style="4" customWidth="1"/>
    <col min="15366" max="15366" width="10.375" style="4" customWidth="1"/>
    <col min="15367" max="15367" width="14.25" style="4" customWidth="1"/>
    <col min="15368" max="15368" width="11.875" style="4" customWidth="1"/>
    <col min="15369" max="15614" width="9" style="4"/>
    <col min="15615" max="15615" width="46.375" style="4" customWidth="1"/>
    <col min="15616" max="15616" width="19.25" style="4" customWidth="1"/>
    <col min="15617" max="15617" width="16.25" style="4" customWidth="1"/>
    <col min="15618" max="15618" width="7.25" style="4" customWidth="1"/>
    <col min="15619" max="15619" width="9.375" style="4" customWidth="1"/>
    <col min="15620" max="15620" width="22.75" style="4" customWidth="1"/>
    <col min="15621" max="15621" width="15.75" style="4" customWidth="1"/>
    <col min="15622" max="15622" width="10.375" style="4" customWidth="1"/>
    <col min="15623" max="15623" width="14.25" style="4" customWidth="1"/>
    <col min="15624" max="15624" width="11.875" style="4" customWidth="1"/>
    <col min="15625" max="15870" width="9" style="4"/>
    <col min="15871" max="15871" width="46.375" style="4" customWidth="1"/>
    <col min="15872" max="15872" width="19.25" style="4" customWidth="1"/>
    <col min="15873" max="15873" width="16.25" style="4" customWidth="1"/>
    <col min="15874" max="15874" width="7.25" style="4" customWidth="1"/>
    <col min="15875" max="15875" width="9.375" style="4" customWidth="1"/>
    <col min="15876" max="15876" width="22.75" style="4" customWidth="1"/>
    <col min="15877" max="15877" width="15.75" style="4" customWidth="1"/>
    <col min="15878" max="15878" width="10.375" style="4" customWidth="1"/>
    <col min="15879" max="15879" width="14.25" style="4" customWidth="1"/>
    <col min="15880" max="15880" width="11.875" style="4" customWidth="1"/>
    <col min="15881" max="16126" width="9" style="4"/>
    <col min="16127" max="16127" width="46.375" style="4" customWidth="1"/>
    <col min="16128" max="16128" width="19.25" style="4" customWidth="1"/>
    <col min="16129" max="16129" width="16.25" style="4" customWidth="1"/>
    <col min="16130" max="16130" width="7.25" style="4" customWidth="1"/>
    <col min="16131" max="16131" width="9.375" style="4" customWidth="1"/>
    <col min="16132" max="16132" width="22.75" style="4" customWidth="1"/>
    <col min="16133" max="16133" width="15.75" style="4" customWidth="1"/>
    <col min="16134" max="16134" width="10.375" style="4" customWidth="1"/>
    <col min="16135" max="16135" width="14.25" style="4" customWidth="1"/>
    <col min="16136" max="16136" width="11.875" style="4" customWidth="1"/>
    <col min="16137" max="16384" width="9" style="4"/>
  </cols>
  <sheetData>
    <row r="1" spans="1:11" x14ac:dyDescent="0.2">
      <c r="A1" s="541" t="s">
        <v>0</v>
      </c>
      <c r="B1" s="541"/>
      <c r="C1" s="4"/>
      <c r="D1" s="4"/>
    </row>
    <row r="2" spans="1:11" ht="15" thickBot="1" x14ac:dyDescent="0.25">
      <c r="C2" s="4"/>
      <c r="D2" s="4"/>
    </row>
    <row r="3" spans="1:11" ht="15.75" customHeight="1" x14ac:dyDescent="0.2">
      <c r="B3" s="330" t="s">
        <v>290</v>
      </c>
      <c r="C3" s="4"/>
      <c r="D3" s="193"/>
      <c r="E3" s="202" t="s">
        <v>60</v>
      </c>
      <c r="F3" s="203" t="s">
        <v>191</v>
      </c>
      <c r="G3" s="203" t="s">
        <v>228</v>
      </c>
      <c r="H3" s="204" t="s">
        <v>29</v>
      </c>
    </row>
    <row r="4" spans="1:11" x14ac:dyDescent="0.2">
      <c r="B4" s="5"/>
      <c r="C4" s="4"/>
      <c r="D4" s="194" t="s">
        <v>30</v>
      </c>
      <c r="E4" s="346">
        <v>46.7</v>
      </c>
      <c r="F4" s="347">
        <v>47.5</v>
      </c>
      <c r="G4" s="347">
        <v>5.4</v>
      </c>
      <c r="H4" s="346">
        <v>129.30400000000373</v>
      </c>
    </row>
    <row r="5" spans="1:11" x14ac:dyDescent="0.2">
      <c r="C5" s="4"/>
      <c r="D5" s="197" t="s">
        <v>31</v>
      </c>
      <c r="E5" s="348">
        <v>192.9</v>
      </c>
      <c r="F5" s="349">
        <v>189.47639999999998</v>
      </c>
      <c r="G5" s="349">
        <v>48.333100000000002</v>
      </c>
      <c r="H5" s="348">
        <v>129.30400000000373</v>
      </c>
      <c r="I5" s="6"/>
      <c r="K5" s="7"/>
    </row>
    <row r="6" spans="1:11" x14ac:dyDescent="0.2">
      <c r="C6" s="4"/>
      <c r="D6" s="6"/>
      <c r="F6" s="7"/>
    </row>
    <row r="7" spans="1:11" x14ac:dyDescent="0.2">
      <c r="C7" s="4"/>
      <c r="D7" s="4"/>
    </row>
    <row r="8" spans="1:11" x14ac:dyDescent="0.2">
      <c r="C8" s="4"/>
      <c r="D8" s="4"/>
    </row>
    <row r="9" spans="1:11" x14ac:dyDescent="0.2">
      <c r="C9" s="4"/>
      <c r="D9" s="6"/>
    </row>
    <row r="10" spans="1:11" x14ac:dyDescent="0.2">
      <c r="C10" s="4"/>
      <c r="D10" s="6"/>
    </row>
    <row r="11" spans="1:11" x14ac:dyDescent="0.2">
      <c r="C11" s="4"/>
      <c r="E11" s="9"/>
      <c r="F11" s="9"/>
      <c r="G11" s="9"/>
      <c r="H11" s="9"/>
      <c r="I11" s="6"/>
    </row>
    <row r="12" spans="1:11" x14ac:dyDescent="0.2">
      <c r="C12" s="4"/>
    </row>
    <row r="13" spans="1:11" x14ac:dyDescent="0.2">
      <c r="C13" s="4"/>
      <c r="D13" s="4"/>
    </row>
    <row r="14" spans="1:11" x14ac:dyDescent="0.2">
      <c r="C14" s="4"/>
      <c r="D14" s="4"/>
    </row>
    <row r="15" spans="1:11" x14ac:dyDescent="0.2">
      <c r="C15" s="4"/>
      <c r="D15" s="4"/>
    </row>
    <row r="16" spans="1:11" x14ac:dyDescent="0.2">
      <c r="C16" s="4"/>
      <c r="D16" s="4"/>
    </row>
    <row r="17" spans="2:4" x14ac:dyDescent="0.2">
      <c r="C17" s="4"/>
      <c r="D17" s="4"/>
    </row>
    <row r="18" spans="2:4" x14ac:dyDescent="0.2">
      <c r="C18" s="4"/>
      <c r="D18" s="4"/>
    </row>
    <row r="19" spans="2:4" x14ac:dyDescent="0.2">
      <c r="C19" s="4"/>
      <c r="D19" s="4"/>
    </row>
    <row r="20" spans="2:4" x14ac:dyDescent="0.2">
      <c r="C20" s="4"/>
      <c r="D20" s="4"/>
    </row>
    <row r="21" spans="2:4" ht="14.25" customHeight="1" x14ac:dyDescent="0.2">
      <c r="C21" s="4"/>
      <c r="D21" s="4"/>
    </row>
    <row r="22" spans="2:4" ht="15" thickBot="1" x14ac:dyDescent="0.25">
      <c r="B22" s="500" t="s">
        <v>319</v>
      </c>
      <c r="C22" s="4"/>
      <c r="D22" s="4"/>
    </row>
    <row r="28" spans="2:4" x14ac:dyDescent="0.2">
      <c r="C28" s="4"/>
      <c r="D28" s="4"/>
    </row>
    <row r="29" spans="2:4" x14ac:dyDescent="0.2">
      <c r="C29" s="4"/>
      <c r="D29" s="4"/>
    </row>
    <row r="30" spans="2:4" x14ac:dyDescent="0.2">
      <c r="C30" s="4"/>
      <c r="D30" s="4"/>
    </row>
    <row r="31" spans="2:4" x14ac:dyDescent="0.2">
      <c r="C31" s="4"/>
      <c r="D31" s="4"/>
    </row>
    <row r="32" spans="2:4" x14ac:dyDescent="0.2">
      <c r="C32" s="4"/>
      <c r="D32" s="4"/>
    </row>
    <row r="33" spans="3:4" x14ac:dyDescent="0.2">
      <c r="C33" s="4"/>
      <c r="D33" s="4"/>
    </row>
    <row r="34" spans="3:4" x14ac:dyDescent="0.2">
      <c r="C34" s="4"/>
      <c r="D34" s="4"/>
    </row>
    <row r="35" spans="3:4" x14ac:dyDescent="0.2">
      <c r="C35" s="4"/>
      <c r="D35" s="4"/>
    </row>
    <row r="36" spans="3:4" x14ac:dyDescent="0.2">
      <c r="C36" s="4"/>
      <c r="D36" s="4"/>
    </row>
    <row r="37" spans="3:4" x14ac:dyDescent="0.2">
      <c r="C37" s="4"/>
      <c r="D37" s="4"/>
    </row>
  </sheetData>
  <mergeCells count="1">
    <mergeCell ref="A1:B1"/>
  </mergeCells>
  <hyperlinks>
    <hyperlink ref="A1:B1" location="Turinys!A34" display="↖ atgal į turinį" xr:uid="{00000000-0004-0000-0B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47ABD9"/>
  </sheetPr>
  <dimension ref="A1:I22"/>
  <sheetViews>
    <sheetView showGridLines="0" showRowColHeaders="0" zoomScaleNormal="100" workbookViewId="0">
      <selection sqref="A1:B1"/>
    </sheetView>
  </sheetViews>
  <sheetFormatPr defaultRowHeight="14.25" x14ac:dyDescent="0.2"/>
  <cols>
    <col min="1" max="1" width="6.625" style="29" customWidth="1"/>
    <col min="2" max="2" width="65.625" style="28" customWidth="1"/>
    <col min="3" max="3" width="9" style="28" customWidth="1"/>
    <col min="4" max="4" width="42" style="28" customWidth="1"/>
    <col min="5" max="9" width="9" style="28" customWidth="1"/>
    <col min="10" max="10" width="10.75" style="28" customWidth="1"/>
    <col min="11" max="12" width="9" style="28"/>
    <col min="13" max="15" width="13" style="28" bestFit="1" customWidth="1"/>
    <col min="16" max="16384" width="9" style="28"/>
  </cols>
  <sheetData>
    <row r="1" spans="1:9" x14ac:dyDescent="0.2">
      <c r="A1" s="541" t="s">
        <v>0</v>
      </c>
      <c r="B1" s="541"/>
    </row>
    <row r="2" spans="1:9" ht="15" thickBot="1" x14ac:dyDescent="0.25"/>
    <row r="3" spans="1:9" x14ac:dyDescent="0.2">
      <c r="B3" s="299" t="s">
        <v>289</v>
      </c>
      <c r="D3" s="205"/>
      <c r="E3" s="457">
        <v>2015</v>
      </c>
      <c r="F3" s="457">
        <v>2016</v>
      </c>
      <c r="G3" s="457">
        <v>2017</v>
      </c>
      <c r="H3" s="457">
        <v>2018</v>
      </c>
      <c r="I3" s="458">
        <v>2019</v>
      </c>
    </row>
    <row r="4" spans="1:9" x14ac:dyDescent="0.2">
      <c r="D4" s="206" t="s">
        <v>32</v>
      </c>
      <c r="E4" s="208">
        <v>85.751899999999438</v>
      </c>
      <c r="F4" s="208">
        <v>-110.87629999999982</v>
      </c>
      <c r="G4" s="208">
        <v>-122.29309999999963</v>
      </c>
      <c r="H4" s="208">
        <v>-147.38029999999981</v>
      </c>
      <c r="I4" s="209">
        <v>-5.0999999999999996</v>
      </c>
    </row>
    <row r="5" spans="1:9" x14ac:dyDescent="0.2">
      <c r="D5" s="206" t="s">
        <v>35</v>
      </c>
      <c r="E5" s="208">
        <v>19.936800000000048</v>
      </c>
      <c r="F5" s="208">
        <v>26.084199999999953</v>
      </c>
      <c r="G5" s="208">
        <v>-3.5938999999999068</v>
      </c>
      <c r="H5" s="208">
        <v>89.778599999999983</v>
      </c>
      <c r="I5" s="209">
        <v>-8.1999999999999993</v>
      </c>
    </row>
    <row r="6" spans="1:9" x14ac:dyDescent="0.2">
      <c r="D6" s="206" t="s">
        <v>36</v>
      </c>
      <c r="E6" s="208">
        <v>-16.714700000000011</v>
      </c>
      <c r="F6" s="208">
        <v>-17.325599999999977</v>
      </c>
      <c r="G6" s="208">
        <v>-42.426400000000022</v>
      </c>
      <c r="H6" s="208">
        <v>17.1555</v>
      </c>
      <c r="I6" s="209">
        <v>98.902400000000029</v>
      </c>
    </row>
    <row r="7" spans="1:9" x14ac:dyDescent="0.2">
      <c r="D7" s="206" t="s">
        <v>37</v>
      </c>
      <c r="E7" s="208">
        <v>-0.83950000000000002</v>
      </c>
      <c r="F7" s="208">
        <v>-24.392199999999953</v>
      </c>
      <c r="G7" s="208">
        <v>-35.570500000000003</v>
      </c>
      <c r="H7" s="208">
        <v>-70.463199999999958</v>
      </c>
      <c r="I7" s="209">
        <v>32</v>
      </c>
    </row>
    <row r="8" spans="1:9" x14ac:dyDescent="0.2">
      <c r="D8" s="206" t="s">
        <v>20</v>
      </c>
      <c r="E8" s="208">
        <v>-3.6051999999999533</v>
      </c>
      <c r="F8" s="208">
        <v>24.986299999999929</v>
      </c>
      <c r="G8" s="208">
        <v>-71.924999999999997</v>
      </c>
      <c r="H8" s="208">
        <v>-177.20909999999998</v>
      </c>
      <c r="I8" s="209">
        <v>-168.6</v>
      </c>
    </row>
    <row r="9" spans="1:9" x14ac:dyDescent="0.2">
      <c r="D9" s="207" t="s">
        <v>38</v>
      </c>
      <c r="E9" s="210">
        <v>-3.6712000000000118</v>
      </c>
      <c r="F9" s="210">
        <v>-49.984300000000005</v>
      </c>
      <c r="G9" s="210">
        <v>-20.477</v>
      </c>
      <c r="H9" s="210">
        <v>-37.598300000000002</v>
      </c>
      <c r="I9" s="211">
        <v>-12.9</v>
      </c>
    </row>
    <row r="22" spans="2:2" ht="15" thickBot="1" x14ac:dyDescent="0.25">
      <c r="B22" s="332" t="s">
        <v>319</v>
      </c>
    </row>
  </sheetData>
  <dataConsolidate/>
  <mergeCells count="1">
    <mergeCell ref="A1:B1"/>
  </mergeCells>
  <hyperlinks>
    <hyperlink ref="A1:B1" location="Turinys!A34" display="↖ atgal į turinį" xr:uid="{00000000-0004-0000-0C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47ABD9"/>
  </sheetPr>
  <dimension ref="A1:I24"/>
  <sheetViews>
    <sheetView showGridLines="0" showRowColHeaders="0" zoomScaleNormal="100" workbookViewId="0">
      <selection sqref="A1:B1"/>
    </sheetView>
  </sheetViews>
  <sheetFormatPr defaultRowHeight="14.25" x14ac:dyDescent="0.2"/>
  <cols>
    <col min="1" max="1" width="6.625" style="29" customWidth="1"/>
    <col min="2" max="2" width="65.625" style="28" customWidth="1"/>
    <col min="3" max="3" width="9" customWidth="1"/>
    <col min="4" max="4" width="39.625" style="28" customWidth="1"/>
    <col min="5" max="9" width="9" style="28" customWidth="1"/>
    <col min="10" max="11" width="9" style="28"/>
    <col min="12" max="14" width="13" style="28" bestFit="1" customWidth="1"/>
    <col min="15" max="16384" width="9" style="28"/>
  </cols>
  <sheetData>
    <row r="1" spans="1:9" x14ac:dyDescent="0.2">
      <c r="A1" s="541" t="s">
        <v>0</v>
      </c>
      <c r="B1" s="541"/>
    </row>
    <row r="2" spans="1:9" ht="15.75" thickBot="1" x14ac:dyDescent="0.3">
      <c r="A2" s="107"/>
      <c r="B2" s="107"/>
    </row>
    <row r="3" spans="1:9" ht="15" x14ac:dyDescent="0.25">
      <c r="A3" s="107"/>
      <c r="B3" s="299" t="s">
        <v>288</v>
      </c>
      <c r="D3" s="334"/>
      <c r="E3" s="459">
        <v>2015</v>
      </c>
      <c r="F3" s="459">
        <v>2016</v>
      </c>
      <c r="G3" s="459">
        <v>2017</v>
      </c>
      <c r="H3" s="459">
        <v>2018</v>
      </c>
      <c r="I3" s="460">
        <v>2019</v>
      </c>
    </row>
    <row r="4" spans="1:9" ht="15" x14ac:dyDescent="0.25">
      <c r="A4" s="107"/>
      <c r="B4" s="107"/>
      <c r="D4" s="335" t="s">
        <v>40</v>
      </c>
      <c r="E4" s="336">
        <v>40.186204299999865</v>
      </c>
      <c r="F4" s="336">
        <v>153.17200000000045</v>
      </c>
      <c r="G4" s="336">
        <v>137.90569999999971</v>
      </c>
      <c r="H4" s="336">
        <v>52.110899999999909</v>
      </c>
      <c r="I4" s="337">
        <v>136.4</v>
      </c>
    </row>
    <row r="5" spans="1:9" ht="15" x14ac:dyDescent="0.25">
      <c r="A5" s="107"/>
      <c r="B5" s="107"/>
      <c r="D5" s="335" t="s">
        <v>33</v>
      </c>
      <c r="E5" s="336">
        <v>18.000671800000127</v>
      </c>
      <c r="F5" s="336">
        <v>30.729899999999908</v>
      </c>
      <c r="G5" s="336">
        <v>28.989000000000001</v>
      </c>
      <c r="H5" s="336">
        <v>26.812299999999812</v>
      </c>
      <c r="I5" s="338">
        <v>32.978300000000047</v>
      </c>
    </row>
    <row r="6" spans="1:9" ht="15" x14ac:dyDescent="0.25">
      <c r="A6" s="107"/>
      <c r="B6" s="107"/>
      <c r="D6" s="335" t="s">
        <v>34</v>
      </c>
      <c r="E6" s="336">
        <v>27.677423829999984</v>
      </c>
      <c r="F6" s="336">
        <v>24.771099999999976</v>
      </c>
      <c r="G6" s="336">
        <v>51.965099999999978</v>
      </c>
      <c r="H6" s="336">
        <v>33.813299999999927</v>
      </c>
      <c r="I6" s="337">
        <v>39.465299999999928</v>
      </c>
    </row>
    <row r="7" spans="1:9" ht="15" x14ac:dyDescent="0.25">
      <c r="A7" s="107"/>
      <c r="B7" s="107"/>
      <c r="D7" s="335" t="s">
        <v>37</v>
      </c>
      <c r="E7" s="336">
        <v>-71.333753690000009</v>
      </c>
      <c r="F7" s="336">
        <v>-46.678199999999983</v>
      </c>
      <c r="G7" s="336">
        <v>-27.951499999999999</v>
      </c>
      <c r="H7" s="336">
        <v>-16.353200000000012</v>
      </c>
      <c r="I7" s="337">
        <v>-6.115399999999994</v>
      </c>
    </row>
    <row r="8" spans="1:9" ht="15" x14ac:dyDescent="0.25">
      <c r="A8" s="107"/>
      <c r="B8" s="107"/>
      <c r="D8" s="339" t="s">
        <v>39</v>
      </c>
      <c r="E8" s="340">
        <v>78.024958119999994</v>
      </c>
      <c r="F8" s="340">
        <v>140.26679999999999</v>
      </c>
      <c r="G8" s="340">
        <v>85.189200000000014</v>
      </c>
      <c r="H8" s="340">
        <v>12.697699999999953</v>
      </c>
      <c r="I8" s="341">
        <v>60.59600000000006</v>
      </c>
    </row>
    <row r="9" spans="1:9" ht="15" x14ac:dyDescent="0.25">
      <c r="A9" s="107"/>
      <c r="B9" s="107"/>
      <c r="D9" s="31"/>
      <c r="E9" s="32"/>
      <c r="F9" s="32"/>
      <c r="G9" s="32"/>
      <c r="H9" s="32"/>
      <c r="I9" s="32"/>
    </row>
    <row r="10" spans="1:9" ht="15" x14ac:dyDescent="0.25">
      <c r="A10" s="107"/>
      <c r="B10" s="107"/>
      <c r="D10" s="33"/>
      <c r="E10" s="33"/>
      <c r="F10" s="33"/>
      <c r="G10" s="33"/>
      <c r="H10" s="33"/>
      <c r="I10" s="33"/>
    </row>
    <row r="11" spans="1:9" ht="15" x14ac:dyDescent="0.25">
      <c r="A11" s="107"/>
      <c r="B11" s="107"/>
      <c r="D11" s="31"/>
      <c r="E11" s="32"/>
      <c r="F11" s="32"/>
      <c r="G11" s="32"/>
      <c r="H11" s="32"/>
      <c r="I11" s="32"/>
    </row>
    <row r="12" spans="1:9" ht="15" x14ac:dyDescent="0.25">
      <c r="A12" s="107"/>
      <c r="B12" s="107"/>
    </row>
    <row r="13" spans="1:9" ht="15" x14ac:dyDescent="0.25">
      <c r="A13" s="107"/>
      <c r="B13" s="107"/>
    </row>
    <row r="14" spans="1:9" ht="15" x14ac:dyDescent="0.25">
      <c r="A14" s="107"/>
      <c r="B14" s="107"/>
    </row>
    <row r="15" spans="1:9" ht="15" x14ac:dyDescent="0.25">
      <c r="A15" s="107"/>
      <c r="B15" s="107"/>
    </row>
    <row r="16" spans="1:9" ht="15" x14ac:dyDescent="0.25">
      <c r="A16" s="107"/>
      <c r="B16" s="107"/>
    </row>
    <row r="17" spans="1:2" ht="15" x14ac:dyDescent="0.25">
      <c r="A17" s="107"/>
      <c r="B17" s="107"/>
    </row>
    <row r="18" spans="1:2" ht="15" x14ac:dyDescent="0.25">
      <c r="A18" s="107"/>
      <c r="B18" s="107"/>
    </row>
    <row r="19" spans="1:2" ht="15" x14ac:dyDescent="0.25">
      <c r="A19" s="107"/>
      <c r="B19" s="107"/>
    </row>
    <row r="20" spans="1:2" ht="15" x14ac:dyDescent="0.25">
      <c r="A20" s="107"/>
    </row>
    <row r="21" spans="1:2" ht="15" x14ac:dyDescent="0.25">
      <c r="A21" s="107"/>
      <c r="B21" s="145"/>
    </row>
    <row r="22" spans="1:2" ht="15.75" thickBot="1" x14ac:dyDescent="0.3">
      <c r="A22" s="107"/>
      <c r="B22" s="333" t="s">
        <v>319</v>
      </c>
    </row>
    <row r="23" spans="1:2" ht="15" x14ac:dyDescent="0.25">
      <c r="A23" s="107"/>
      <c r="B23" s="145"/>
    </row>
    <row r="24" spans="1:2" ht="15" x14ac:dyDescent="0.25">
      <c r="A24" s="107"/>
      <c r="B24" s="145"/>
    </row>
  </sheetData>
  <dataConsolidate/>
  <mergeCells count="1">
    <mergeCell ref="A1:B1"/>
  </mergeCells>
  <hyperlinks>
    <hyperlink ref="A1:B1" location="Turinys!A34" display="↖ atgal į turinį" xr:uid="{00000000-0004-0000-0D00-000000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47ABD9"/>
  </sheetPr>
  <dimension ref="A1:F22"/>
  <sheetViews>
    <sheetView showGridLines="0" showRowColHeaders="0" workbookViewId="0">
      <selection sqref="A1:B1"/>
    </sheetView>
  </sheetViews>
  <sheetFormatPr defaultRowHeight="14.25" x14ac:dyDescent="0.2"/>
  <cols>
    <col min="1" max="1" width="6.625" style="23" customWidth="1"/>
    <col min="2" max="2" width="65.625" style="23" customWidth="1"/>
    <col min="3" max="4" width="9" style="46"/>
    <col min="5" max="6" width="9" style="46" customWidth="1"/>
    <col min="7" max="16384" width="9" style="46"/>
  </cols>
  <sheetData>
    <row r="1" spans="1:6" x14ac:dyDescent="0.2">
      <c r="A1" s="541" t="s">
        <v>0</v>
      </c>
      <c r="B1" s="541"/>
    </row>
    <row r="2" spans="1:6" ht="15" thickBot="1" x14ac:dyDescent="0.25"/>
    <row r="3" spans="1:6" ht="25.5" x14ac:dyDescent="0.2">
      <c r="B3" s="363" t="s">
        <v>287</v>
      </c>
      <c r="D3" s="360"/>
      <c r="E3" s="361" t="s">
        <v>61</v>
      </c>
      <c r="F3" s="362" t="s">
        <v>62</v>
      </c>
    </row>
    <row r="4" spans="1:6" x14ac:dyDescent="0.2">
      <c r="D4" s="503">
        <v>2014</v>
      </c>
      <c r="E4" s="342">
        <v>18.450114200000002</v>
      </c>
      <c r="F4" s="343">
        <v>14.227767667108804</v>
      </c>
    </row>
    <row r="5" spans="1:6" x14ac:dyDescent="0.2">
      <c r="D5" s="503">
        <v>2015</v>
      </c>
      <c r="E5" s="342">
        <v>-11.464</v>
      </c>
      <c r="F5" s="343">
        <v>-12.405449567692163</v>
      </c>
    </row>
    <row r="6" spans="1:6" x14ac:dyDescent="0.2">
      <c r="D6" s="503">
        <v>2016</v>
      </c>
      <c r="E6" s="342">
        <v>28.306000000000001</v>
      </c>
      <c r="F6" s="343">
        <v>29.799239911989805</v>
      </c>
    </row>
    <row r="7" spans="1:6" x14ac:dyDescent="0.2">
      <c r="D7" s="503">
        <v>2017</v>
      </c>
      <c r="E7" s="342">
        <v>-25.640999999999998</v>
      </c>
      <c r="F7" s="343">
        <v>-23.983724628191936</v>
      </c>
    </row>
    <row r="8" spans="1:6" x14ac:dyDescent="0.2">
      <c r="D8" s="503">
        <v>2018</v>
      </c>
      <c r="E8" s="342">
        <v>-46.738399999999999</v>
      </c>
      <c r="F8" s="343">
        <v>-21.042811927369641</v>
      </c>
    </row>
    <row r="9" spans="1:6" x14ac:dyDescent="0.2">
      <c r="D9" s="504">
        <v>2019</v>
      </c>
      <c r="E9" s="344">
        <v>-69.088999999999999</v>
      </c>
      <c r="F9" s="345">
        <v>-33.493150020845654</v>
      </c>
    </row>
    <row r="22" spans="2:2" ht="15" thickBot="1" x14ac:dyDescent="0.25">
      <c r="B22" s="331" t="s">
        <v>319</v>
      </c>
    </row>
  </sheetData>
  <mergeCells count="1">
    <mergeCell ref="A1:B1"/>
  </mergeCells>
  <hyperlinks>
    <hyperlink ref="A1:B1" location="Turinys!A34" display="↖ atgal į turinį" xr:uid="{00000000-0004-0000-0E00-000000000000}"/>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32</vt:i4>
      </vt:variant>
      <vt:variant>
        <vt:lpstr>Įvardytieji diapazonai</vt:lpstr>
      </vt:variant>
      <vt:variant>
        <vt:i4>5</vt:i4>
      </vt:variant>
    </vt:vector>
  </HeadingPairs>
  <TitlesOfParts>
    <vt:vector size="37" baseType="lpstr">
      <vt:lpstr>2016</vt:lpstr>
      <vt:lpstr>2017</vt:lpstr>
      <vt:lpstr>Turinys</vt:lpstr>
      <vt:lpstr>1 pav.</vt:lpstr>
      <vt:lpstr>2 pav.</vt:lpstr>
      <vt:lpstr>3 pav.</vt:lpstr>
      <vt:lpstr>4 pav.</vt:lpstr>
      <vt:lpstr>5 pav.</vt:lpstr>
      <vt:lpstr>6 pav.</vt:lpstr>
      <vt:lpstr>7 pav.</vt:lpstr>
      <vt:lpstr>8 pav.</vt:lpstr>
      <vt:lpstr>1 lentelė</vt:lpstr>
      <vt:lpstr>2 lentelė</vt:lpstr>
      <vt:lpstr>9 pav.</vt:lpstr>
      <vt:lpstr>10 pav.</vt:lpstr>
      <vt:lpstr>11 pav.</vt:lpstr>
      <vt:lpstr>12 pav.</vt:lpstr>
      <vt:lpstr>3 lentelė</vt:lpstr>
      <vt:lpstr>13 pav. </vt:lpstr>
      <vt:lpstr>14 pav.</vt:lpstr>
      <vt:lpstr>15 pav.</vt:lpstr>
      <vt:lpstr>2 priedas</vt:lpstr>
      <vt:lpstr>3 priedas</vt:lpstr>
      <vt:lpstr>4 priedas</vt:lpstr>
      <vt:lpstr>5 priedas. 1 lent.</vt:lpstr>
      <vt:lpstr>5 priedas. 2 lent.</vt:lpstr>
      <vt:lpstr>5 priedas. 3 lent.</vt:lpstr>
      <vt:lpstr>5 priedas. 4 lent.</vt:lpstr>
      <vt:lpstr>6 priedas</vt:lpstr>
      <vt:lpstr>7 priedas. 1 lent.</vt:lpstr>
      <vt:lpstr>7 priedas 2 lent.</vt:lpstr>
      <vt:lpstr>7 pried. 3 lent.</vt:lpstr>
      <vt:lpstr>'5 priedas. 2 lent.'!_ftn1</vt:lpstr>
      <vt:lpstr>'5 priedas. 1 lent.'!_ftnref1</vt:lpstr>
      <vt:lpstr>'5 priedas. 2 lent.'!_ftnref1</vt:lpstr>
      <vt:lpstr>'5 priedas. 3 lent.'!_ftnref1</vt:lpstr>
      <vt:lpstr>Turinys!_Toc524692727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2020-05-18T13:31:10Z</dcterms:modified>
</cp:coreProperties>
</file>