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0.xml" ContentType="application/vnd.openxmlformats-officedocument.drawing+xml"/>
  <Override PartName="/xl/charts/chart14.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5.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5.xml" ContentType="application/vnd.openxmlformats-officedocument.drawing+xml"/>
  <Override PartName="/xl/charts/chart17.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8.xml" ContentType="application/vnd.openxmlformats-officedocument.drawingml.chart+xml"/>
  <Override PartName="/xl/drawings/drawing28.xml" ContentType="application/vnd.openxmlformats-officedocument.drawing+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5.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1.xml" ContentType="application/vnd.openxmlformats-officedocument.drawing+xml"/>
  <Override PartName="/xl/drawings/drawing32.xml" ContentType="application/vnd.openxmlformats-officedocument.drawing+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6.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5.xml" ContentType="application/vnd.openxmlformats-officedocument.drawingml.chartshapes+xml"/>
  <Override PartName="/xl/drawings/drawing36.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7.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9.xml" ContentType="application/vnd.openxmlformats-officedocument.drawing+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8.xml" ContentType="application/vnd.openxmlformats-officedocument.themeOverride+xml"/>
  <Override PartName="/xl/drawings/drawing40.xml" ContentType="application/vnd.openxmlformats-officedocument.drawingml.chartshapes+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9.xml" ContentType="application/vnd.openxmlformats-officedocument.themeOverride+xml"/>
  <Override PartName="/xl/drawings/drawing41.xml" ContentType="application/vnd.openxmlformats-officedocument.drawingml.chartshapes+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10.xml" ContentType="application/vnd.openxmlformats-officedocument.themeOverride+xml"/>
  <Override PartName="/xl/drawings/drawing42.xml" ContentType="application/vnd.openxmlformats-officedocument.drawingml.chartshapes+xml"/>
  <Override PartName="/xl/charts/chart33.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11.xml" ContentType="application/vnd.openxmlformats-officedocument.themeOverride+xml"/>
  <Override PartName="/xl/drawings/drawing43.xml" ContentType="application/vnd.openxmlformats-officedocument.drawingml.chartshapes+xml"/>
  <Override PartName="/xl/charts/chart34.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12.xml" ContentType="application/vnd.openxmlformats-officedocument.themeOverride+xml"/>
  <Override PartName="/xl/drawings/drawing44.xml" ContentType="application/vnd.openxmlformats-officedocument.drawingml.chartshapes+xml"/>
  <Override PartName="/xl/drawings/drawing45.xml" ContentType="application/vnd.openxmlformats-officedocument.drawing+xml"/>
  <Override PartName="/xl/charts/chart35.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13.xml" ContentType="application/vnd.openxmlformats-officedocument.themeOverride+xml"/>
  <Override PartName="/xl/drawings/drawing46.xml" ContentType="application/vnd.openxmlformats-officedocument.drawingml.chartshapes+xml"/>
  <Override PartName="/xl/charts/chart36.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4.xml" ContentType="application/vnd.openxmlformats-officedocument.themeOverride+xml"/>
  <Override PartName="/xl/drawings/drawing47.xml" ContentType="application/vnd.openxmlformats-officedocument.drawingml.chartshapes+xml"/>
  <Override PartName="/xl/charts/chart37.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5.xml" ContentType="application/vnd.openxmlformats-officedocument.themeOverride+xml"/>
  <Override PartName="/xl/drawings/drawing48.xml" ContentType="application/vnd.openxmlformats-officedocument.drawingml.chartshapes+xml"/>
  <Override PartName="/xl/charts/chart38.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6.xml" ContentType="application/vnd.openxmlformats-officedocument.themeOverride+xml"/>
  <Override PartName="/xl/drawings/drawing49.xml" ContentType="application/vnd.openxmlformats-officedocument.drawingml.chartshapes+xml"/>
  <Override PartName="/xl/charts/chart39.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17.xml" ContentType="application/vnd.openxmlformats-officedocument.themeOverride+xml"/>
  <Override PartName="/xl/drawings/drawing50.xml" ContentType="application/vnd.openxmlformats-officedocument.drawingml.chartshapes+xml"/>
  <Override PartName="/xl/charts/chart40.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18.xml" ContentType="application/vnd.openxmlformats-officedocument.themeOverride+xml"/>
  <Override PartName="/xl/drawings/drawing51.xml" ContentType="application/vnd.openxmlformats-officedocument.drawingml.chartshapes+xml"/>
  <Override PartName="/xl/charts/chart41.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19.xml" ContentType="application/vnd.openxmlformats-officedocument.themeOverride+xml"/>
  <Override PartName="/xl/drawings/drawing52.xml" ContentType="application/vnd.openxmlformats-officedocument.drawingml.chartshapes+xml"/>
  <Override PartName="/xl/charts/chart42.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20.xml" ContentType="application/vnd.openxmlformats-officedocument.themeOverride+xml"/>
  <Override PartName="/xl/drawings/drawing53.xml" ContentType="application/vnd.openxmlformats-officedocument.drawingml.chartshapes+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bookViews>
    <workbookView xWindow="0" yWindow="0" windowWidth="25200" windowHeight="11685" tabRatio="879" firstSheet="30" activeTab="39"/>
  </bookViews>
  <sheets>
    <sheet name="Turinys" sheetId="4" r:id="rId1"/>
    <sheet name="1pr" sheetId="63" r:id="rId2"/>
    <sheet name="2pr" sheetId="62" r:id="rId3"/>
    <sheet name="3pr" sheetId="61" r:id="rId4"/>
    <sheet name="4pr" sheetId="60" r:id="rId5"/>
    <sheet name="5pr" sheetId="59" r:id="rId6"/>
    <sheet name="6pr" sheetId="58" r:id="rId7"/>
    <sheet name="2016" sheetId="133" state="hidden" r:id="rId8"/>
    <sheet name="2017" sheetId="132" state="hidden" r:id="rId9"/>
    <sheet name="1 pav." sheetId="131" r:id="rId10"/>
    <sheet name="2 pav." sheetId="96" r:id="rId11"/>
    <sheet name="3 pav." sheetId="98" r:id="rId12"/>
    <sheet name="4 pav." sheetId="99" r:id="rId13"/>
    <sheet name="5 pav." sheetId="100" r:id="rId14"/>
    <sheet name="6 pav." sheetId="112" r:id="rId15"/>
    <sheet name="7 pav." sheetId="92" r:id="rId16"/>
    <sheet name="8 pav." sheetId="93" r:id="rId17"/>
    <sheet name="1 lentelė" sheetId="101" r:id="rId18"/>
    <sheet name="2 lentelė" sheetId="102" r:id="rId19"/>
    <sheet name="3 lentelė" sheetId="113" r:id="rId20"/>
    <sheet name="4 lentelė" sheetId="114" r:id="rId21"/>
    <sheet name="9 pav." sheetId="116" r:id="rId22"/>
    <sheet name="10 pav." sheetId="104" r:id="rId23"/>
    <sheet name="5 lentelė" sheetId="109" r:id="rId24"/>
    <sheet name="6 lentelė" sheetId="94" r:id="rId25"/>
    <sheet name="11 pav." sheetId="118" r:id="rId26"/>
    <sheet name="12 pav." sheetId="119" r:id="rId27"/>
    <sheet name="7 lentelė" sheetId="120" r:id="rId28"/>
    <sheet name="13 pav." sheetId="121" r:id="rId29"/>
    <sheet name="2 priedas. 1 lent." sheetId="122" r:id="rId30"/>
    <sheet name="3 priedas. 1 pav." sheetId="108" r:id="rId31"/>
    <sheet name="4 priedas. 1 pav." sheetId="115" r:id="rId32"/>
    <sheet name="4 priedas 2 pav." sheetId="130" r:id="rId33"/>
    <sheet name="5 priedas. 1 lent." sheetId="123" r:id="rId34"/>
    <sheet name="6 priedas. 1 lent." sheetId="124" r:id="rId35"/>
    <sheet name="7 priedas. 1 lent." sheetId="126" r:id="rId36"/>
    <sheet name="7 priedas. 2 lent." sheetId="127" r:id="rId37"/>
    <sheet name="7 priedas. 3 lent." sheetId="128" r:id="rId38"/>
    <sheet name="7 priedas. 4 lent." sheetId="129" r:id="rId39"/>
    <sheet name="8 priedas. 1 lent." sheetId="125" r:id="rId40"/>
  </sheets>
  <externalReferences>
    <externalReference r:id="rId41"/>
    <externalReference r:id="rId42"/>
    <externalReference r:id="rId43"/>
    <externalReference r:id="rId44"/>
    <externalReference r:id="rId45"/>
    <externalReference r:id="rId46"/>
    <externalReference r:id="rId47"/>
  </externalReferences>
  <definedNames>
    <definedName name="_1_pav.________VS_skola" localSheetId="17">[1]Turinys!#REF!</definedName>
    <definedName name="_1_pav.________VS_skola" localSheetId="25">Turinys!#REF!</definedName>
    <definedName name="_1_pav.________VS_skola" localSheetId="28">Turinys!#REF!</definedName>
    <definedName name="_1_pav.________VS_skola" localSheetId="18">[1]Turinys!#REF!</definedName>
    <definedName name="_1_pav.________VS_skola" localSheetId="29">Turinys!#REF!</definedName>
    <definedName name="_1_pav.________VS_skola" localSheetId="19">[1]Turinys!#REF!</definedName>
    <definedName name="_1_pav.________VS_skola" localSheetId="11">Turinys!#REF!</definedName>
    <definedName name="_1_pav.________VS_skola" localSheetId="20">[1]Turinys!#REF!</definedName>
    <definedName name="_1_pav.________VS_skola" localSheetId="32">[2]Turinys!#REF!</definedName>
    <definedName name="_1_pav.________VS_skola" localSheetId="31">[3]Turinys!#REF!</definedName>
    <definedName name="_1_pav.________VS_skola" localSheetId="23">[1]Turinys!#REF!</definedName>
    <definedName name="_1_pav.________VS_skola" localSheetId="13">Turinys!#REF!</definedName>
    <definedName name="_1_pav.________VS_skola" localSheetId="33">Turinys!#REF!</definedName>
    <definedName name="_1_pav.________VS_skola" localSheetId="24">[1]Turinys!#REF!</definedName>
    <definedName name="_1_pav.________VS_skola" localSheetId="34">Turinys!#REF!</definedName>
    <definedName name="_1_pav.________VS_skola" localSheetId="27">[1]Turinys!#REF!</definedName>
    <definedName name="_1_pav.________VS_skola" localSheetId="36">Turinys!#REF!</definedName>
    <definedName name="_1_pav.________VS_skola" localSheetId="37">Turinys!#REF!</definedName>
    <definedName name="_1_pav.________VS_skola" localSheetId="38">Turinys!#REF!</definedName>
    <definedName name="_1_pav.________VS_skola" localSheetId="16">#REF!</definedName>
    <definedName name="_1_pav.________VS_skola" localSheetId="21">Turinys!#REF!</definedName>
    <definedName name="_1_pav.________VS_skola">Turinys!#REF!</definedName>
    <definedName name="_4" localSheetId="25">Turinys!#REF!</definedName>
    <definedName name="_4" localSheetId="28">Turinys!#REF!</definedName>
    <definedName name="_4" localSheetId="29">Turinys!#REF!</definedName>
    <definedName name="_4" localSheetId="19">Turinys!#REF!</definedName>
    <definedName name="_4" localSheetId="20">Turinys!#REF!</definedName>
    <definedName name="_4" localSheetId="32">[2]Turinys!#REF!</definedName>
    <definedName name="_4" localSheetId="31">[3]Turinys!#REF!</definedName>
    <definedName name="_4" localSheetId="33">Turinys!#REF!</definedName>
    <definedName name="_4" localSheetId="34">Turinys!#REF!</definedName>
    <definedName name="_4" localSheetId="27">Turinys!#REF!</definedName>
    <definedName name="_4" localSheetId="36">Turinys!#REF!</definedName>
    <definedName name="_4" localSheetId="37">Turinys!#REF!</definedName>
    <definedName name="_4" localSheetId="38">Turinys!#REF!</definedName>
    <definedName name="_4" localSheetId="21">Turinys!#REF!</definedName>
    <definedName name="_4">Turinys!#REF!</definedName>
    <definedName name="_xlnm._FilterDatabase" localSheetId="12" hidden="1">'4 pav.'!#REF!</definedName>
    <definedName name="_xlnm._FilterDatabase" localSheetId="13" hidden="1">'5 pav.'!#REF!</definedName>
    <definedName name="_ftn1" localSheetId="35">'7 priedas. 1 lent.'!$B$24</definedName>
    <definedName name="_ftn1" localSheetId="36">'7 priedas. 2 lent.'!$B$17</definedName>
    <definedName name="_ftn1" localSheetId="37">'7 priedas. 3 lent.'!$B$13</definedName>
    <definedName name="_ftn1" localSheetId="38">'7 priedas. 4 lent.'!#REF!</definedName>
    <definedName name="_ftnref1" localSheetId="35">'7 priedas. 1 lent.'!$C$7</definedName>
    <definedName name="_ftnref1" localSheetId="36">'7 priedas. 2 lent.'!$G$6</definedName>
    <definedName name="_ftnref1" localSheetId="37">'7 priedas. 3 lent.'!$G$6</definedName>
    <definedName name="_ftnref1" localSheetId="38">'7 priedas. 4 lent.'!#REF!</definedName>
    <definedName name="_Toc524692727" localSheetId="0">Turinys!$B$16</definedName>
    <definedName name="_Toc7431712" localSheetId="29">'2 priedas. 1 lent.'!#REF!</definedName>
    <definedName name="_Toc7431712" localSheetId="33">'5 priedas. 1 lent.'!#REF!</definedName>
    <definedName name="_Toc7431712" localSheetId="34">'6 priedas. 1 lent.'!#REF!</definedName>
    <definedName name="A" localSheetId="17">[1]Turinys!#REF!</definedName>
    <definedName name="A" localSheetId="25">Turinys!#REF!</definedName>
    <definedName name="A" localSheetId="28">Turinys!#REF!</definedName>
    <definedName name="A" localSheetId="18">[1]Turinys!#REF!</definedName>
    <definedName name="A" localSheetId="29">Turinys!#REF!</definedName>
    <definedName name="A" localSheetId="19">[1]Turinys!#REF!</definedName>
    <definedName name="A" localSheetId="11">Turinys!#REF!</definedName>
    <definedName name="A" localSheetId="20">[1]Turinys!#REF!</definedName>
    <definedName name="A" localSheetId="32">[2]Turinys!#REF!</definedName>
    <definedName name="A" localSheetId="31">[3]Turinys!#REF!</definedName>
    <definedName name="A" localSheetId="23">[1]Turinys!#REF!</definedName>
    <definedName name="A" localSheetId="13">Turinys!#REF!</definedName>
    <definedName name="A" localSheetId="33">Turinys!#REF!</definedName>
    <definedName name="A" localSheetId="24">[1]Turinys!#REF!</definedName>
    <definedName name="A" localSheetId="34">Turinys!#REF!</definedName>
    <definedName name="A" localSheetId="27">[1]Turinys!#REF!</definedName>
    <definedName name="A" localSheetId="36">Turinys!#REF!</definedName>
    <definedName name="A" localSheetId="37">Turinys!#REF!</definedName>
    <definedName name="A" localSheetId="38">Turinys!#REF!</definedName>
    <definedName name="A" localSheetId="16">#REF!</definedName>
    <definedName name="A" localSheetId="21">Turinys!#REF!</definedName>
    <definedName name="A">Turinys!#REF!</definedName>
    <definedName name="fghjfghjf">Turinys!#REF!</definedName>
    <definedName name="FirstYear">'[4]Input 1 - Basics'!$D$17</definedName>
    <definedName name="g" localSheetId="25">Turinys!#REF!</definedName>
    <definedName name="g" localSheetId="28">Turinys!#REF!</definedName>
    <definedName name="g" localSheetId="29">Turinys!#REF!</definedName>
    <definedName name="g" localSheetId="19">Turinys!#REF!</definedName>
    <definedName name="g" localSheetId="20">Turinys!#REF!</definedName>
    <definedName name="g" localSheetId="32">[2]Turinys!#REF!</definedName>
    <definedName name="g" localSheetId="31">[3]Turinys!#REF!</definedName>
    <definedName name="g" localSheetId="33">Turinys!#REF!</definedName>
    <definedName name="g" localSheetId="34">Turinys!#REF!</definedName>
    <definedName name="g" localSheetId="27">Turinys!#REF!</definedName>
    <definedName name="g" localSheetId="36">Turinys!#REF!</definedName>
    <definedName name="g" localSheetId="37">Turinys!#REF!</definedName>
    <definedName name="g" localSheetId="38">Turinys!#REF!</definedName>
    <definedName name="g" localSheetId="21">Turinys!#REF!</definedName>
    <definedName name="g">Turinys!#REF!</definedName>
    <definedName name="ko" localSheetId="38">Turinys!#REF!</definedName>
    <definedName name="ko">Turinys!#REF!</definedName>
    <definedName name="nlk">Turinys!#REF!</definedName>
    <definedName name="OLE_LINK1" localSheetId="29">'2 priedas. 1 lent.'!$B$5</definedName>
    <definedName name="OLE_LINK1" localSheetId="33">'5 priedas. 1 lent.'!#REF!</definedName>
    <definedName name="OLE_LINK1" localSheetId="34">'6 priedas. 1 lent.'!#REF!</definedName>
    <definedName name="xx" localSheetId="17">[1]Turinys!#REF!</definedName>
    <definedName name="xx" localSheetId="25">Turinys!#REF!</definedName>
    <definedName name="xx" localSheetId="28">Turinys!#REF!</definedName>
    <definedName name="xx" localSheetId="18">[1]Turinys!#REF!</definedName>
    <definedName name="xx" localSheetId="29">Turinys!#REF!</definedName>
    <definedName name="xx" localSheetId="19">[1]Turinys!#REF!</definedName>
    <definedName name="xx" localSheetId="11">Turinys!#REF!</definedName>
    <definedName name="xx" localSheetId="20">[1]Turinys!#REF!</definedName>
    <definedName name="xx" localSheetId="32">[2]Turinys!#REF!</definedName>
    <definedName name="xx" localSheetId="31">[3]Turinys!#REF!</definedName>
    <definedName name="xx" localSheetId="23">[1]Turinys!#REF!</definedName>
    <definedName name="xx" localSheetId="13">Turinys!#REF!</definedName>
    <definedName name="xx" localSheetId="33">Turinys!#REF!</definedName>
    <definedName name="xx" localSheetId="24">[1]Turinys!#REF!</definedName>
    <definedName name="xx" localSheetId="34">Turinys!#REF!</definedName>
    <definedName name="xx" localSheetId="27">[1]Turinys!#REF!</definedName>
    <definedName name="xx" localSheetId="36">Turinys!#REF!</definedName>
    <definedName name="xx" localSheetId="37">Turinys!#REF!</definedName>
    <definedName name="xx" localSheetId="38">Turinys!#REF!</definedName>
    <definedName name="xx" localSheetId="16">#REF!</definedName>
    <definedName name="xx" localSheetId="21">Turinys!#REF!</definedName>
    <definedName name="xx">Turinys!#REF!</definedName>
  </definedNames>
  <calcPr calcId="152511"/>
  <fileRecoveryPr autoRecover="0"/>
</workbook>
</file>

<file path=xl/calcChain.xml><?xml version="1.0" encoding="utf-8"?>
<calcChain xmlns="http://schemas.openxmlformats.org/spreadsheetml/2006/main">
  <c r="O70" i="131" l="1"/>
  <c r="G70" i="131"/>
  <c r="N70" i="131" s="1"/>
  <c r="O69" i="131"/>
  <c r="O68" i="131"/>
  <c r="O67" i="131"/>
  <c r="G67" i="131"/>
  <c r="N67" i="131" s="1"/>
  <c r="O66" i="131"/>
  <c r="O65" i="131"/>
  <c r="O64" i="131"/>
  <c r="G64" i="131"/>
  <c r="N64" i="131" s="1"/>
  <c r="G34" i="131"/>
  <c r="M34" i="131"/>
  <c r="N34" i="131"/>
  <c r="O34" i="131"/>
  <c r="L66" i="131" s="1"/>
  <c r="K66" i="131" s="1"/>
  <c r="H35" i="131"/>
  <c r="I35" i="131"/>
  <c r="J35" i="131"/>
  <c r="K35" i="131"/>
  <c r="N35" i="131" s="1"/>
  <c r="L35" i="131"/>
  <c r="M35" i="131"/>
  <c r="O35" i="131"/>
  <c r="H36" i="131"/>
  <c r="I36" i="131"/>
  <c r="J36" i="131"/>
  <c r="L36" i="131"/>
  <c r="K36" i="131" s="1"/>
  <c r="M36" i="131"/>
  <c r="O36" i="131"/>
  <c r="G37" i="131"/>
  <c r="N37" i="131" s="1"/>
  <c r="M37" i="131"/>
  <c r="O37" i="131"/>
  <c r="H38" i="131"/>
  <c r="I38" i="131"/>
  <c r="J38" i="131" s="1"/>
  <c r="L38" i="131"/>
  <c r="K38" i="131" s="1"/>
  <c r="M38" i="131"/>
  <c r="O38" i="131"/>
  <c r="H39" i="131"/>
  <c r="I39" i="131"/>
  <c r="J39" i="131"/>
  <c r="L39" i="131"/>
  <c r="K39" i="131" s="1"/>
  <c r="M39" i="131"/>
  <c r="O39" i="131"/>
  <c r="G40" i="131"/>
  <c r="N40" i="131" s="1"/>
  <c r="O40" i="131"/>
  <c r="K8" i="133"/>
  <c r="C8" i="133"/>
  <c r="J8" i="133" s="1"/>
  <c r="K7" i="133"/>
  <c r="I7" i="133"/>
  <c r="H7" i="133"/>
  <c r="G7" i="133"/>
  <c r="E7" i="133"/>
  <c r="F7" i="133" s="1"/>
  <c r="D7" i="133"/>
  <c r="J7" i="133" s="1"/>
  <c r="K6" i="133"/>
  <c r="I6" i="133"/>
  <c r="H6" i="133"/>
  <c r="G6" i="133"/>
  <c r="E6" i="133"/>
  <c r="F6" i="133" s="1"/>
  <c r="D6" i="133"/>
  <c r="J6" i="133" s="1"/>
  <c r="K5" i="133"/>
  <c r="I5" i="133"/>
  <c r="C5" i="133"/>
  <c r="J5" i="133" s="1"/>
  <c r="K4" i="133"/>
  <c r="I4" i="133"/>
  <c r="H4" i="133"/>
  <c r="G4" i="133"/>
  <c r="E4" i="133"/>
  <c r="F4" i="133" s="1"/>
  <c r="D4" i="133"/>
  <c r="K3" i="133"/>
  <c r="I3" i="133"/>
  <c r="H3" i="133"/>
  <c r="G3" i="133"/>
  <c r="E3" i="133"/>
  <c r="F3" i="133" s="1"/>
  <c r="D3" i="133"/>
  <c r="K2" i="133"/>
  <c r="I2" i="133"/>
  <c r="C2" i="133"/>
  <c r="J2" i="133" s="1"/>
  <c r="I65" i="131" l="1"/>
  <c r="J65" i="131" s="1"/>
  <c r="I69" i="131"/>
  <c r="J69" i="131" s="1"/>
  <c r="N36" i="131"/>
  <c r="H66" i="131"/>
  <c r="N66" i="131" s="1"/>
  <c r="L69" i="131"/>
  <c r="K69" i="131" s="1"/>
  <c r="L65" i="131"/>
  <c r="K65" i="131" s="1"/>
  <c r="I66" i="131"/>
  <c r="J66" i="131" s="1"/>
  <c r="H65" i="131"/>
  <c r="H69" i="131"/>
  <c r="H68" i="131"/>
  <c r="L68" i="131"/>
  <c r="K68" i="131" s="1"/>
  <c r="I68" i="131"/>
  <c r="J68" i="131" s="1"/>
  <c r="N38" i="131"/>
  <c r="N39" i="131"/>
  <c r="J4" i="133"/>
  <c r="J3" i="133"/>
  <c r="B18" i="4"/>
  <c r="N65" i="131" l="1"/>
  <c r="M64" i="131"/>
  <c r="N69" i="131"/>
  <c r="N68" i="131"/>
  <c r="L6" i="131"/>
  <c r="K6" i="131" s="1"/>
  <c r="O6" i="131"/>
  <c r="I9" i="131"/>
  <c r="J9" i="131" s="1"/>
  <c r="O8" i="131"/>
  <c r="O9" i="131"/>
  <c r="G10" i="131"/>
  <c r="N10" i="131" s="1"/>
  <c r="O10" i="131"/>
  <c r="L9" i="131"/>
  <c r="K9" i="131" s="1"/>
  <c r="M8" i="131"/>
  <c r="O7" i="131"/>
  <c r="M6" i="131"/>
  <c r="O5" i="131"/>
  <c r="H5" i="131"/>
  <c r="O4" i="131"/>
  <c r="M4" i="131"/>
  <c r="G4" i="131"/>
  <c r="N4" i="131" s="1"/>
  <c r="M65" i="131" l="1"/>
  <c r="M66" i="131" s="1"/>
  <c r="H8" i="131"/>
  <c r="I5" i="131"/>
  <c r="J5" i="131" s="1"/>
  <c r="L5" i="131"/>
  <c r="K5" i="131" s="1"/>
  <c r="G7" i="131"/>
  <c r="N7" i="131" s="1"/>
  <c r="H6" i="131"/>
  <c r="M9" i="131"/>
  <c r="I6" i="131"/>
  <c r="J6" i="131" s="1"/>
  <c r="I8" i="131"/>
  <c r="J8" i="131" s="1"/>
  <c r="H9" i="131"/>
  <c r="N9" i="131" s="1"/>
  <c r="M5" i="131"/>
  <c r="M7" i="131"/>
  <c r="L8" i="131"/>
  <c r="K8" i="131" s="1"/>
  <c r="M67" i="131" l="1"/>
  <c r="M68" i="131" s="1"/>
  <c r="N6" i="131"/>
  <c r="N8" i="131"/>
  <c r="N5" i="131"/>
  <c r="M69" i="131" l="1"/>
  <c r="B47" i="4"/>
  <c r="B53" i="4" l="1"/>
  <c r="B52" i="4"/>
  <c r="B51" i="4"/>
  <c r="B50" i="4"/>
  <c r="B49" i="4"/>
  <c r="B54" i="4" l="1"/>
  <c r="B48" i="4"/>
  <c r="B46" i="4"/>
  <c r="B45" i="4"/>
  <c r="B44" i="4"/>
  <c r="B40" i="4"/>
  <c r="B39" i="4"/>
  <c r="B38" i="4"/>
  <c r="B37" i="4"/>
  <c r="B36" i="4"/>
  <c r="B35" i="4"/>
  <c r="B34" i="4"/>
  <c r="B33" i="4"/>
  <c r="B32" i="4"/>
  <c r="B28" i="4"/>
  <c r="B27" i="4"/>
  <c r="B26" i="4"/>
  <c r="B25" i="4"/>
  <c r="B24" i="4"/>
  <c r="B23" i="4"/>
  <c r="B22" i="4"/>
  <c r="B21" i="4" l="1"/>
  <c r="B20" i="4"/>
  <c r="B19" i="4"/>
  <c r="B14" i="4" l="1"/>
  <c r="B13" i="4"/>
  <c r="B12" i="4"/>
  <c r="B11" i="4"/>
  <c r="B10" i="4"/>
  <c r="B9" i="4"/>
</calcChain>
</file>

<file path=xl/sharedStrings.xml><?xml version="1.0" encoding="utf-8"?>
<sst xmlns="http://schemas.openxmlformats.org/spreadsheetml/2006/main" count="994" uniqueCount="553">
  <si>
    <t>↖ atgal į turinį</t>
  </si>
  <si>
    <t>2019P</t>
  </si>
  <si>
    <t>–0,4</t>
  </si>
  <si>
    <t>2020P</t>
  </si>
  <si>
    <t>Rodiklis</t>
  </si>
  <si>
    <t>–0,1</t>
  </si>
  <si>
    <t>PAGRINDINIAI RODIKLIAI</t>
  </si>
  <si>
    <t>Reikšmė</t>
  </si>
  <si>
    <t>2012</t>
  </si>
  <si>
    <t>2013</t>
  </si>
  <si>
    <t>2014</t>
  </si>
  <si>
    <t>2015</t>
  </si>
  <si>
    <t>2016</t>
  </si>
  <si>
    <t>2017</t>
  </si>
  <si>
    <t>2021P</t>
  </si>
  <si>
    <t>NAUDINGI ● VERTINAMI ● ATPAŽĮSTAMI</t>
  </si>
  <si>
    <t>80 proc.</t>
  </si>
  <si>
    <t>60 proc.</t>
  </si>
  <si>
    <t>40 proc.</t>
  </si>
  <si>
    <t>–0,5</t>
  </si>
  <si>
    <t>Ataskaitos "DĖL LIETUVOS STABILUMO 2019 M. PROGRAMOS VERTINIMO" lentelės ir paveikslai</t>
  </si>
  <si>
    <t>VS skola</t>
  </si>
  <si>
    <t>Indėliai</t>
  </si>
  <si>
    <t>Skolos vertybiniai popieriai</t>
  </si>
  <si>
    <t>Paskolos</t>
  </si>
  <si>
    <t>Šaltinis – Lietuvos statistikos departamentas,  fiskalinės institucijos skaičiavimai</t>
  </si>
  <si>
    <t>Centrinės valdžios skola</t>
  </si>
  <si>
    <t>Vietinės valdžios skola</t>
  </si>
  <si>
    <t>Soc. apsaugos fondų skola</t>
  </si>
  <si>
    <t>Šaltinis – Lietuvos statistikos departmentas</t>
  </si>
  <si>
    <t>Rodiklis, proc. BVP</t>
  </si>
  <si>
    <t>2019 P</t>
  </si>
  <si>
    <t>2020 P</t>
  </si>
  <si>
    <t>1. VS skola</t>
  </si>
  <si>
    <t>4. Pirminis balansas</t>
  </si>
  <si>
    <t xml:space="preserve">5. Valdžios sektoriaus pajamos </t>
  </si>
  <si>
    <t>Mokestinės pajamos</t>
  </si>
  <si>
    <t>Grynosios socialinės įmokos</t>
  </si>
  <si>
    <t>Nemokestinės pajamos</t>
  </si>
  <si>
    <t>Kiti einamieji ir kapitalo pervedimai (gaunami)</t>
  </si>
  <si>
    <t>Kompensacija dirbantiesiems</t>
  </si>
  <si>
    <t>Socialinės išmokos iš viso</t>
  </si>
  <si>
    <t>Kitos išlaidos</t>
  </si>
  <si>
    <t>Kapitalo išlaidos</t>
  </si>
  <si>
    <t>Pabaigos taškai</t>
  </si>
  <si>
    <t>Tušti</t>
  </si>
  <si>
    <t>Komuliatyvi suma</t>
  </si>
  <si>
    <t>Koordinatės etiketėms</t>
  </si>
  <si>
    <t>Etikečių reikšmės</t>
  </si>
  <si>
    <t>Valstybės biudžeto deficitas grynųjų pinigų principu</t>
  </si>
  <si>
    <t>PDP korekcija</t>
  </si>
  <si>
    <t>Faktas</t>
  </si>
  <si>
    <t>IFI</t>
  </si>
  <si>
    <t>FM</t>
  </si>
  <si>
    <t>Valstybės biudžeto išlaidų plano vykdymo paklaida</t>
  </si>
  <si>
    <t>Darbo užmokestis ir socialinis draudimas</t>
  </si>
  <si>
    <t>Prekių ir paslaugų naudojimo išlaidos</t>
  </si>
  <si>
    <t>Dotacijos</t>
  </si>
  <si>
    <t>Įmoka į ES biudžetą</t>
  </si>
  <si>
    <t>Socialinės išmokos (pašalpos)</t>
  </si>
  <si>
    <t>ES ir kitos tarpt. fin. paramos bendrojo finansavimo lėšos</t>
  </si>
  <si>
    <t>Materialiojo ir nematerialiojo turto įsigijimo išlaidos</t>
  </si>
  <si>
    <t>Šaltinis – Finansų ministerija, fiskalinės institucijos skaičiavimai</t>
  </si>
  <si>
    <t>Savivaldybių biudžetų išlaidų plano vykdymo paklaida</t>
  </si>
  <si>
    <t>Fiskalinės drausmės taisyklės</t>
  </si>
  <si>
    <t>Perteklinio VS taisyklė</t>
  </si>
  <si>
    <t>P</t>
  </si>
  <si>
    <t>VS išlaidų augimo ribojimo taisyklė</t>
  </si>
  <si>
    <t>netaikoma</t>
  </si>
  <si>
    <t>O</t>
  </si>
  <si>
    <t>VS priskiriamų biudžetų taisyklės, iš jų:</t>
  </si>
  <si>
    <t xml:space="preserve">     Valstybinio socialinio draudimo fondo </t>
  </si>
  <si>
    <t>Šaltinis</t>
  </si>
  <si>
    <t>1. VS balansas</t>
  </si>
  <si>
    <t>2. Vienkartinės ir kitos laikinosios priemonės</t>
  </si>
  <si>
    <t>FM / IFI</t>
  </si>
  <si>
    <t>3. Produkcijos atotrūkis nuo potencialaus BVP, proc.</t>
  </si>
  <si>
    <t>4. Ciklinė biudžeto dedamoji (0,399+3 eil.)</t>
  </si>
  <si>
    <t>5. Struktūrinis VS balansas (1 – 2 – 4)</t>
  </si>
  <si>
    <t>–0,7</t>
  </si>
  <si>
    <t>–0,6</t>
  </si>
  <si>
    <t>–0,2</t>
  </si>
  <si>
    <t>6. Lankstumo išlyga dėl struktūrinių reformų</t>
  </si>
  <si>
    <t>EK</t>
  </si>
  <si>
    <t>7. Struktūrinis VS balansas įvertinus struktūrines reformas</t>
  </si>
  <si>
    <t>BP2018</t>
  </si>
  <si>
    <t>SP2018</t>
  </si>
  <si>
    <t>BP2019</t>
  </si>
  <si>
    <t>VS pajamos 2018 m. (proc. BVP)</t>
  </si>
  <si>
    <t>VS išlaidos 2018 m. (mln. EUR)</t>
  </si>
  <si>
    <t>VS išaidos 2018 m. (proc. BVP)</t>
  </si>
  <si>
    <t>VS balansas 2018 m. (proc. BVP)</t>
  </si>
  <si>
    <t>VS balansas 2018 m. (mln. EUR)</t>
  </si>
  <si>
    <t>VS pajamos 2018 m. (mln. EUR)</t>
  </si>
  <si>
    <t>2018 m. numatomo plano įvykdymas (proc.)</t>
  </si>
  <si>
    <t>ERS paskelbimo data</t>
  </si>
  <si>
    <t>Makroekonominio rodiklio projekcijos pokytis (proc.)</t>
  </si>
  <si>
    <t>2019 m. I ketv. pajamų augimas</t>
  </si>
  <si>
    <t>Rizika, kad planas bus...</t>
  </si>
  <si>
    <t>2019 m. I ketv. / 2018 m. I ketv.</t>
  </si>
  <si>
    <t>Planui įvykdyti būtinas metinis augimas</t>
  </si>
  <si>
    <t>Gyventojų pajamų mokestis</t>
  </si>
  <si>
    <t>Darbo užmokesčio fondas</t>
  </si>
  <si>
    <t>neįvykdytas</t>
  </si>
  <si>
    <t>2019 m. kovas</t>
  </si>
  <si>
    <t>2018 m. rugsėjis</t>
  </si>
  <si>
    <t>Pelno mokestis</t>
  </si>
  <si>
    <t>Nominalusis BVP</t>
  </si>
  <si>
    <t>viršytas</t>
  </si>
  <si>
    <t>Pridėtinės vertės mokestis</t>
  </si>
  <si>
    <t>Galutinio vartojimo išlaidos</t>
  </si>
  <si>
    <t>Akcizai</t>
  </si>
  <si>
    <t>makroekonominis rodiklis netaikomas</t>
  </si>
  <si>
    <t>įvykdytas</t>
  </si>
  <si>
    <t>Šaltinis - Finansų ministerija, fiskalinės institucijos skaičiavimai</t>
  </si>
  <si>
    <t>Paklaida, mln. EUR</t>
  </si>
  <si>
    <t xml:space="preserve">Paklaida, proc. </t>
  </si>
  <si>
    <r>
      <rPr>
        <b/>
        <sz val="11"/>
        <rFont val="Arial"/>
        <family val="2"/>
        <charset val="186"/>
        <scheme val="major"/>
      </rPr>
      <t>6 pav.    </t>
    </r>
    <r>
      <rPr>
        <sz val="11"/>
        <rFont val="Arial"/>
        <family val="2"/>
        <charset val="186"/>
        <scheme val="major"/>
      </rPr>
      <t>Dividendų ir valstybės įmonių pelno įmokų į valstybės biudžetą vykdymas</t>
    </r>
  </si>
  <si>
    <t xml:space="preserve">     Savivaldybių biudžetų</t>
  </si>
  <si>
    <r>
      <rPr>
        <b/>
        <sz val="11"/>
        <rFont val="Arial"/>
        <family val="2"/>
        <charset val="186"/>
        <scheme val="minor"/>
      </rPr>
      <t>3 lentelė. </t>
    </r>
    <r>
      <rPr>
        <sz val="11"/>
        <rFont val="Arial"/>
        <family val="2"/>
        <charset val="186"/>
        <scheme val="minor"/>
      </rPr>
      <t>   2018 m. VS balanso postūmio, lyginant su 2017 m., apskaičiavimas</t>
    </r>
  </si>
  <si>
    <t>Ex-ante, BP2018, proc. BVP</t>
  </si>
  <si>
    <t>Skirtumas</t>
  </si>
  <si>
    <t>Ex-post, SP2019, proc. BVP</t>
  </si>
  <si>
    <t>3=2–1</t>
  </si>
  <si>
    <t>6=5–4</t>
  </si>
  <si>
    <t>9=8–7</t>
  </si>
  <si>
    <t>VS balansas</t>
  </si>
  <si>
    <t>–0,4*</t>
  </si>
  <si>
    <t>*VS balanso rodiklis iš Lietuvos stabilumo 2017 m. programos</t>
  </si>
  <si>
    <t>Šaltinis – Finansų ministerija (FM), fiskalinės institucijos skaičiavimai (IFI)</t>
  </si>
  <si>
    <t> Rodiklio pavadinimas</t>
  </si>
  <si>
    <t>Patvirtintas 2019 m. VSDF biudžetas</t>
  </si>
  <si>
    <t>IFI projekcija BP2019</t>
  </si>
  <si>
    <t>IFI projekcija SP2019</t>
  </si>
  <si>
    <t xml:space="preserve">Pensijų socialiniam draudimui </t>
  </si>
  <si>
    <t>Nedarbo socialiniam draudimui</t>
  </si>
  <si>
    <t>Šaltinis – VSDFB2019, fiskalinė institucija</t>
  </si>
  <si>
    <r>
      <rPr>
        <b/>
        <sz val="11"/>
        <rFont val="Arial"/>
        <family val="2"/>
        <charset val="186"/>
        <scheme val="minor"/>
      </rPr>
      <t>4 lentelė. </t>
    </r>
    <r>
      <rPr>
        <sz val="11"/>
        <rFont val="Arial"/>
        <family val="2"/>
        <charset val="186"/>
        <scheme val="minor"/>
      </rPr>
      <t>   Projekcijų palyginimas, mln. EUR</t>
    </r>
  </si>
  <si>
    <t>Šaltinis – Lietuvos Respublikos konvergencijos 2011–2014 metų ir stabilumo 2015–2019 metų programos, fiskalinės institucijos skaičiavimai</t>
  </si>
  <si>
    <t>Paklaida</t>
  </si>
  <si>
    <r>
      <rPr>
        <i/>
        <sz val="10"/>
        <rFont val="Arial"/>
        <family val="2"/>
        <charset val="186"/>
      </rPr>
      <t>t+1</t>
    </r>
    <r>
      <rPr>
        <sz val="10"/>
        <rFont val="Arial"/>
        <family val="2"/>
        <charset val="186"/>
      </rPr>
      <t xml:space="preserve"> metų realizacijos prognozės paklaida</t>
    </r>
  </si>
  <si>
    <t>Kita</t>
  </si>
  <si>
    <t xml:space="preserve">Vynas, kiti fermentuoti gėrimai ir tarpiniai produktai
</t>
  </si>
  <si>
    <t>Etilo alkoholis</t>
  </si>
  <si>
    <t xml:space="preserve">Automobilių suskystintos dujos
</t>
  </si>
  <si>
    <t xml:space="preserve">Variklių benzinas
</t>
  </si>
  <si>
    <t>Cigaretės</t>
  </si>
  <si>
    <t>Atskaitos taško paklaida</t>
  </si>
  <si>
    <t>Dyzelinas</t>
  </si>
  <si>
    <t xml:space="preserve">
</t>
  </si>
  <si>
    <t>1 % Alus</t>
  </si>
  <si>
    <t>Produkcijos atotrūkis</t>
  </si>
  <si>
    <t>Struktūrinis pirminis balansas</t>
  </si>
  <si>
    <t>Nr.</t>
  </si>
  <si>
    <t>Rodiklio pavadinimas</t>
  </si>
  <si>
    <t>Proc. BVP</t>
  </si>
  <si>
    <t>1.</t>
  </si>
  <si>
    <t>Valdžios sektoriaus grynasis skolinimas (+)/ skolinimasis (–)</t>
  </si>
  <si>
    <t>2.</t>
  </si>
  <si>
    <t>Vienkartinės ir kitos laikinosios priemonės</t>
  </si>
  <si>
    <t>3.</t>
  </si>
  <si>
    <t>Produkcijos atotrūkis nuo potencialo, proc.</t>
  </si>
  <si>
    <t>4.</t>
  </si>
  <si>
    <t>Ciklinė biudžeto dedamoji</t>
  </si>
  <si>
    <t>5.</t>
  </si>
  <si>
    <t>Struktūrinis VS balansas (1 – 2 – 4)</t>
  </si>
  <si>
    <t>–0,3</t>
  </si>
  <si>
    <t>6.</t>
  </si>
  <si>
    <t>Palūkanos</t>
  </si>
  <si>
    <t>7.</t>
  </si>
  <si>
    <t>Pirminis struktūrinis VS balansas (5 + 6)</t>
  </si>
  <si>
    <t>8.</t>
  </si>
  <si>
    <t>Pirminio struktūrinio VS balanso pokytis</t>
  </si>
  <si>
    <t>–</t>
  </si>
  <si>
    <r>
      <t>P</t>
    </r>
    <r>
      <rPr>
        <sz val="11"/>
        <color rgb="FF000000"/>
        <rFont val="Fira Sans Light"/>
        <family val="2"/>
      </rPr>
      <t xml:space="preserve"> –</t>
    </r>
    <r>
      <rPr>
        <sz val="11"/>
        <color rgb="FF000000"/>
        <rFont val="Arial"/>
        <family val="2"/>
        <charset val="186"/>
      </rPr>
      <t xml:space="preserve"> taisyklės laikomasi</t>
    </r>
    <r>
      <rPr>
        <sz val="11"/>
        <color rgb="FF000000"/>
        <rFont val="Fira Sans Light"/>
        <family val="2"/>
      </rPr>
      <t>,</t>
    </r>
    <r>
      <rPr>
        <sz val="11"/>
        <color theme="6"/>
        <rFont val="Fira Sans Light"/>
        <family val="2"/>
      </rPr>
      <t xml:space="preserve"> </t>
    </r>
    <r>
      <rPr>
        <b/>
        <sz val="11"/>
        <color theme="6"/>
        <rFont val="Wingdings 2"/>
        <family val="1"/>
        <charset val="2"/>
      </rPr>
      <t>O</t>
    </r>
    <r>
      <rPr>
        <sz val="11"/>
        <color rgb="FF000000"/>
        <rFont val="Fira Sans Light"/>
        <family val="2"/>
      </rPr>
      <t xml:space="preserve"> – </t>
    </r>
    <r>
      <rPr>
        <sz val="11"/>
        <color rgb="FF000000"/>
        <rFont val="Arial"/>
        <family val="2"/>
        <charset val="186"/>
      </rPr>
      <t>taisyklės nesilaikoma</t>
    </r>
  </si>
  <si>
    <r>
      <rPr>
        <b/>
        <sz val="11"/>
        <rFont val="Arial"/>
        <family val="2"/>
        <charset val="186"/>
        <scheme val="minor"/>
      </rPr>
      <t>2 lentelė.</t>
    </r>
    <r>
      <rPr>
        <sz val="11"/>
        <rFont val="Arial"/>
        <family val="2"/>
        <charset val="186"/>
        <scheme val="minor"/>
      </rPr>
      <t>    Ciklinė Lietuvos ekonomikos padėtis ir struktūrinis VS balansas, 2017–2018 m.</t>
    </r>
  </si>
  <si>
    <t>2018 m. metinis augimas</t>
  </si>
  <si>
    <t>2019 m. metinio augimo tikslas</t>
  </si>
  <si>
    <t>1 mėn.</t>
  </si>
  <si>
    <t>1-2 mėn.</t>
  </si>
  <si>
    <t xml:space="preserve">1-3 mėn. </t>
  </si>
  <si>
    <t xml:space="preserve">1-4 mėn. </t>
  </si>
  <si>
    <t xml:space="preserve">1-5 mėn. </t>
  </si>
  <si>
    <t xml:space="preserve">1-6 mėn. </t>
  </si>
  <si>
    <t xml:space="preserve">1-7 mėn. </t>
  </si>
  <si>
    <t xml:space="preserve">1-8 mėn. </t>
  </si>
  <si>
    <t xml:space="preserve">1-9 mėn. </t>
  </si>
  <si>
    <t xml:space="preserve">1-10 mėn. </t>
  </si>
  <si>
    <t xml:space="preserve">1-11 mėn. </t>
  </si>
  <si>
    <t xml:space="preserve">1-12 mėn. </t>
  </si>
  <si>
    <r>
      <rPr>
        <b/>
        <sz val="11"/>
        <rFont val="Arial"/>
        <family val="2"/>
        <charset val="186"/>
        <scheme val="major"/>
      </rPr>
      <t>7 pav.    </t>
    </r>
    <r>
      <rPr>
        <sz val="11"/>
        <rFont val="Arial"/>
        <family val="2"/>
        <charset val="186"/>
        <scheme val="major"/>
      </rPr>
      <t>Valdžios sektoriaus skola ir kaitos veiksniai</t>
    </r>
  </si>
  <si>
    <t>Metai</t>
  </si>
  <si>
    <t>Makroekonominio rodiklio projekcijos paklaida</t>
  </si>
  <si>
    <t>Avansu sumokėtos pelno mokesčio dalies paklaida</t>
  </si>
  <si>
    <t>Nepriemokos paklaida</t>
  </si>
  <si>
    <t>Permokos paklaida</t>
  </si>
  <si>
    <t>Sausio mėn. korekcijos paklaida</t>
  </si>
  <si>
    <t>Netekčių dėl lengvatų paklaida</t>
  </si>
  <si>
    <t xml:space="preserve">GPM nuo gyventojų A klasės pajamų susijusių su darbo santykiais plano paklaidos įtakos veiksniai
</t>
  </si>
  <si>
    <t>GPM paklaidos pagal pajamų klases</t>
  </si>
  <si>
    <t>A klasė, gyventojai, darbo santykiai</t>
  </si>
  <si>
    <t>A klasė, gyventojai, ne darbo santykiai</t>
  </si>
  <si>
    <t>B klasė, nenuolatiniai gyentojai, darbo santykiai</t>
  </si>
  <si>
    <t>B klasė, nenuolatiniai gyentojai, ne darbo santykiai</t>
  </si>
  <si>
    <t>B klasė, gyventojų metinė deklaracija</t>
  </si>
  <si>
    <t>Verslo liudijimai</t>
  </si>
  <si>
    <t xml:space="preserve">Pelno mokesčio plano paklaidos įtakos veiksniai
</t>
  </si>
  <si>
    <t xml:space="preserve">PVM plano paklaidos įtakos veiksniai
</t>
  </si>
  <si>
    <t>Akcizų plano paklaidos pagal prekes</t>
  </si>
  <si>
    <t>Vynai, kiti fermentuoti gėrimai ir tarpiniai produktai</t>
  </si>
  <si>
    <t>1% Alus</t>
  </si>
  <si>
    <t>Variklių benzinas</t>
  </si>
  <si>
    <t>Suskystintos automobilių dujos</t>
  </si>
  <si>
    <t>Bendra paklaida</t>
  </si>
  <si>
    <t>Atskaitos taško įtaka</t>
  </si>
  <si>
    <r>
      <rPr>
        <b/>
        <sz val="11"/>
        <rFont val="Arial"/>
        <family val="2"/>
        <charset val="186"/>
        <scheme val="major"/>
      </rPr>
      <t>3 pav.    </t>
    </r>
    <r>
      <rPr>
        <sz val="11"/>
        <rFont val="Arial"/>
        <family val="2"/>
        <charset val="186"/>
        <scheme val="major"/>
      </rPr>
      <t>2018 m. VS balanso projekcijos ir faktas</t>
    </r>
  </si>
  <si>
    <r>
      <rPr>
        <b/>
        <sz val="11"/>
        <rFont val="Arial"/>
        <family val="2"/>
        <charset val="186"/>
        <scheme val="major"/>
      </rPr>
      <t>2 pav.    </t>
    </r>
    <r>
      <rPr>
        <sz val="11"/>
        <rFont val="Arial"/>
        <family val="2"/>
        <charset val="186"/>
        <scheme val="major"/>
      </rPr>
      <t>VS pajamų ir išlaidų metinis augimas ir pagrindinių komponenčių įtaka, proc. p.</t>
    </r>
  </si>
  <si>
    <r>
      <rPr>
        <b/>
        <sz val="11"/>
        <rFont val="Arial"/>
        <family val="2"/>
        <charset val="186"/>
        <scheme val="minor"/>
      </rPr>
      <t>1 lentelė. </t>
    </r>
    <r>
      <rPr>
        <sz val="11"/>
        <rFont val="Arial"/>
        <family val="2"/>
        <charset val="186"/>
        <scheme val="minor"/>
      </rPr>
      <t>   Fiskalinės drausmės taisyklių laikymasis 2018 metais</t>
    </r>
  </si>
  <si>
    <r>
      <t>8 pav.    </t>
    </r>
    <r>
      <rPr>
        <sz val="11"/>
        <rFont val="Arial"/>
        <family val="2"/>
        <charset val="186"/>
        <scheme val="major"/>
      </rPr>
      <t>Skolos dinamika</t>
    </r>
  </si>
  <si>
    <t>proc. BVP, jei nenurodyta kitaip</t>
  </si>
  <si>
    <r>
      <rPr>
        <i/>
        <sz val="11"/>
        <color rgb="FF000000"/>
        <rFont val="Arial"/>
        <family val="2"/>
        <charset val="186"/>
      </rPr>
      <t>Ex-ante</t>
    </r>
    <r>
      <rPr>
        <sz val="11"/>
        <color rgb="FF000000"/>
        <rFont val="Arial"/>
        <family val="2"/>
        <charset val="186"/>
      </rPr>
      <t>, BP2018</t>
    </r>
  </si>
  <si>
    <r>
      <rPr>
        <i/>
        <sz val="11"/>
        <color rgb="FF000000"/>
        <rFont val="Arial"/>
        <family val="2"/>
        <charset val="186"/>
      </rPr>
      <t>Interim,</t>
    </r>
    <r>
      <rPr>
        <sz val="11"/>
        <color rgb="FF000000"/>
        <rFont val="Arial"/>
        <family val="2"/>
        <charset val="186"/>
      </rPr>
      <t xml:space="preserve"> BP2019</t>
    </r>
  </si>
  <si>
    <r>
      <rPr>
        <i/>
        <sz val="11"/>
        <color rgb="FF000000"/>
        <rFont val="Arial"/>
        <family val="2"/>
        <charset val="186"/>
      </rPr>
      <t>Ex-post</t>
    </r>
    <r>
      <rPr>
        <sz val="11"/>
        <color rgb="FF000000"/>
        <rFont val="Arial"/>
        <family val="2"/>
        <charset val="186"/>
      </rPr>
      <t>, SP2019</t>
    </r>
  </si>
  <si>
    <t>IFI numatomas įvykdymas BP2019</t>
  </si>
  <si>
    <t>VSDF numatomas įvykdymas</t>
  </si>
  <si>
    <t>*2019 m. metinio augimo tikslas siekia 78,2 proc. dėl įvykdytos mokesčių reformos</t>
  </si>
  <si>
    <t xml:space="preserve"> </t>
  </si>
  <si>
    <t>2. VS skolos pokytis (3 + 13)</t>
  </si>
  <si>
    <t>3. Skolos kaitos veiksniai (5 + 8)</t>
  </si>
  <si>
    <t>6. Valstybės biudžeto balansas</t>
  </si>
  <si>
    <t xml:space="preserve">7. Pirminės išlaidos </t>
  </si>
  <si>
    <t>8. Automatinė skolos dinamika (9 + 12)</t>
  </si>
  <si>
    <t>9. Realiosios palūkanų normos ir realiojo BVP augimo suma (10+11)</t>
  </si>
  <si>
    <t>10. Realioji palūkanų norma</t>
  </si>
  <si>
    <t>11. Realusis BVP</t>
  </si>
  <si>
    <t>12. Valiutos kurso nuvertėjimas</t>
  </si>
  <si>
    <t>13. Liekana</t>
  </si>
  <si>
    <t>Šaltinis – fiskalinės institucijos skaičiavimai</t>
  </si>
  <si>
    <r>
      <rPr>
        <b/>
        <sz val="11"/>
        <rFont val="Arial"/>
        <family val="2"/>
        <charset val="186"/>
        <scheme val="minor"/>
      </rPr>
      <t>7 lentelė. </t>
    </r>
    <r>
      <rPr>
        <sz val="11"/>
        <rFont val="Arial"/>
        <family val="2"/>
        <charset val="186"/>
        <scheme val="minor"/>
      </rPr>
      <t>   Ciklinė Lietuvos ekonomikos padėtis ir struktūrinis VS balansas, 2018–2020 m.</t>
    </r>
  </si>
  <si>
    <t>2018 M. VALDŽIOS SEKTORIAUS FINANSAI</t>
  </si>
  <si>
    <t>2019–2021 M. VALDŽIOS SEKTORIAUS FINANSAI</t>
  </si>
  <si>
    <r>
      <rPr>
        <b/>
        <sz val="11"/>
        <rFont val="Arial"/>
        <family val="2"/>
        <charset val="186"/>
        <scheme val="minor"/>
      </rPr>
      <t>5 lentelė.</t>
    </r>
    <r>
      <rPr>
        <sz val="11"/>
        <rFont val="Arial"/>
        <family val="2"/>
        <charset val="186"/>
        <scheme val="minor"/>
      </rPr>
      <t>    Pagrindinių mokesčių 2019-2020 metų planų vykdymo rizikos</t>
    </r>
  </si>
  <si>
    <r>
      <rPr>
        <b/>
        <sz val="11"/>
        <rFont val="Arial"/>
        <family val="2"/>
        <charset val="186"/>
        <scheme val="minor"/>
      </rPr>
      <t>6 lentelė. </t>
    </r>
    <r>
      <rPr>
        <sz val="11"/>
        <rFont val="Arial"/>
        <family val="2"/>
        <charset val="186"/>
        <scheme val="minor"/>
      </rPr>
      <t>   VS skolos ir jos kaitos veiksnių dinamika</t>
    </r>
  </si>
  <si>
    <t>ESS 2010 kodas</t>
  </si>
  <si>
    <t>mln. EUR</t>
  </si>
  <si>
    <t xml:space="preserve">proc. </t>
  </si>
  <si>
    <t>Pajamos iš viso</t>
  </si>
  <si>
    <t>OTR</t>
  </si>
  <si>
    <t>Gamybos ir importo mokesčiai, iš jų:</t>
  </si>
  <si>
    <t>D2</t>
  </si>
  <si>
    <t xml:space="preserve"> - PVM</t>
  </si>
  <si>
    <t>D211</t>
  </si>
  <si>
    <t xml:space="preserve"> - Akcizai </t>
  </si>
  <si>
    <t>D214A+</t>
  </si>
  <si>
    <t>D2122C</t>
  </si>
  <si>
    <t xml:space="preserve"> - Kiti gamybos mokesčiai (nekilnojamo turto, indėlių ir investicijų draudimo ir kt.)</t>
  </si>
  <si>
    <t>D29</t>
  </si>
  <si>
    <t>Einamieji pajamų, turto ir kiti mokesčiai, iš jų:</t>
  </si>
  <si>
    <t>D5</t>
  </si>
  <si>
    <t xml:space="preserve"> - Darbo jėgos ir atlyginimo mokesčiai</t>
  </si>
  <si>
    <t>D51A</t>
  </si>
  <si>
    <t xml:space="preserve"> - Pelno mokestis</t>
  </si>
  <si>
    <t>D51B</t>
  </si>
  <si>
    <t>Kapitalo mokesčiai</t>
  </si>
  <si>
    <t>D91</t>
  </si>
  <si>
    <t>D61</t>
  </si>
  <si>
    <t>Faktinės darbdavių socialinės įmokos</t>
  </si>
  <si>
    <t>D611</t>
  </si>
  <si>
    <t>Sąlyginės darbdavių socialinės įmokos</t>
  </si>
  <si>
    <t>D612</t>
  </si>
  <si>
    <t xml:space="preserve">Faktinės namų ūkių socialinės įmokos </t>
  </si>
  <si>
    <t>D613</t>
  </si>
  <si>
    <t>Rinkos produkcija, produkcija savo galutiniam vartojimui ir kita ne rinkos produkcija</t>
  </si>
  <si>
    <t>P1O</t>
  </si>
  <si>
    <t>Nuosavybės pajamos (gaunamos), iš jų:</t>
  </si>
  <si>
    <t>D4</t>
  </si>
  <si>
    <t xml:space="preserve"> - Palūkanos</t>
  </si>
  <si>
    <t>D41</t>
  </si>
  <si>
    <t xml:space="preserve"> - Dividendai ir kitos nuosavybės pajamos</t>
  </si>
  <si>
    <t>D421</t>
  </si>
  <si>
    <t xml:space="preserve">Kiti einamieji ir kapitalo pervedimai (gaunami), iš jų:  </t>
  </si>
  <si>
    <t>D7+D9*</t>
  </si>
  <si>
    <t xml:space="preserve"> - Gauta ES, EEE ir Norvegijos parama</t>
  </si>
  <si>
    <t>Išlaidos iš viso</t>
  </si>
  <si>
    <t>Einamosios išlaidos</t>
  </si>
  <si>
    <t>D1</t>
  </si>
  <si>
    <t>Tarpinis vartojimas</t>
  </si>
  <si>
    <t>P2</t>
  </si>
  <si>
    <t>Mokesčiai</t>
  </si>
  <si>
    <t>D29+D5</t>
  </si>
  <si>
    <t>Subsidijos</t>
  </si>
  <si>
    <t>D3P</t>
  </si>
  <si>
    <t>Nuosavybės pajamos (mokamos), iš jų:</t>
  </si>
  <si>
    <t>D6M</t>
  </si>
  <si>
    <t>Socialinės išmokos, išskyrus socialinius pervedimus natūra, iš jų:</t>
  </si>
  <si>
    <t>D62</t>
  </si>
  <si>
    <t xml:space="preserve"> - Pensijų draudimas</t>
  </si>
  <si>
    <t xml:space="preserve"> - Ligos ir motinystės ( tėvystės ) draudimas</t>
  </si>
  <si>
    <t xml:space="preserve"> - Draudimas nuo nedarbo</t>
  </si>
  <si>
    <t xml:space="preserve"> - Socialinė parama pinigais (VB+SB)</t>
  </si>
  <si>
    <t xml:space="preserve"> - Lietuvos Respublikos valstybės biudžeto įmokos už apdraustuosius, draudžiamus valstybės lėšomis</t>
  </si>
  <si>
    <t xml:space="preserve">Socialiniai pervedimai natūra </t>
  </si>
  <si>
    <t>D632</t>
  </si>
  <si>
    <t>Kiti einamieji pervedimai (mokami), iš jų:</t>
  </si>
  <si>
    <t>D7</t>
  </si>
  <si>
    <t>PVM ir BNP nuosavi ištekliai, mokami į ES biudžetą</t>
  </si>
  <si>
    <t>D76</t>
  </si>
  <si>
    <t>Kapitalo pervedimai (mokami)</t>
  </si>
  <si>
    <t xml:space="preserve">D9 </t>
  </si>
  <si>
    <t>Bendrojo kapitalo formavimas ir nesukurto nefinansinio turto įsigijimai atėmus pardavimus / perleidimus</t>
  </si>
  <si>
    <t>P5L</t>
  </si>
  <si>
    <t>B9</t>
  </si>
  <si>
    <t>2017 F*</t>
  </si>
  <si>
    <t>2018 N**</t>
  </si>
  <si>
    <t>2018 F</t>
  </si>
  <si>
    <t>2018 F/</t>
  </si>
  <si>
    <t>2017 F</t>
  </si>
  <si>
    <t>2018 N</t>
  </si>
  <si>
    <t>–3,3</t>
  </si>
  <si>
    <t>–2,0</t>
  </si>
  <si>
    <t>–0,8</t>
  </si>
  <si>
    <t>–10,1</t>
  </si>
  <si>
    <t>–2,3</t>
  </si>
  <si>
    <t>–1,2</t>
  </si>
  <si>
    <t>–1,0</t>
  </si>
  <si>
    <t>–2,4</t>
  </si>
  <si>
    <t>–6,2</t>
  </si>
  <si>
    <t>–36,4</t>
  </si>
  <si>
    <t>–31,5</t>
  </si>
  <si>
    <t>–4,1</t>
  </si>
  <si>
    <t>–2,7</t>
  </si>
  <si>
    <t>–13,5</t>
  </si>
  <si>
    <t>–31,2</t>
  </si>
  <si>
    <t>–23,9</t>
  </si>
  <si>
    <t>–15,2</t>
  </si>
  <si>
    <t>–17,3</t>
  </si>
  <si>
    <t>–10,8</t>
  </si>
  <si>
    <t>–6,1</t>
  </si>
  <si>
    <t>–3,5</t>
  </si>
  <si>
    <t>–34,3</t>
  </si>
  <si>
    <t>–14,9</t>
  </si>
  <si>
    <t>–1,4</t>
  </si>
  <si>
    <t>–11,2</t>
  </si>
  <si>
    <t>–15,3</t>
  </si>
  <si>
    <t>Grynasis skolinimas (+) / grynasis skolinimasis (–)</t>
  </si>
  <si>
    <t>F – faktas, N – numatomas BP2019, * – D7+D9 – D91 neįeina</t>
  </si>
  <si>
    <t>Šaltinis – Lietuvos statistikos departamentas, VSDF, fiskalinės institucijos skaičiavimai</t>
  </si>
  <si>
    <t>PRIEDAI</t>
  </si>
  <si>
    <r>
      <rPr>
        <b/>
        <sz val="11"/>
        <rFont val="Arial"/>
        <family val="2"/>
        <charset val="186"/>
        <scheme val="major"/>
      </rPr>
      <t>2 priedas. 1 lentelė.    </t>
    </r>
    <r>
      <rPr>
        <sz val="11"/>
        <rFont val="Arial"/>
        <family val="2"/>
        <charset val="186"/>
        <scheme val="major"/>
      </rPr>
      <t>Valdžios sektoriaus 2017–2018 m. pajamos ir išlaidos pagal ESS2010</t>
    </r>
  </si>
  <si>
    <r>
      <rPr>
        <b/>
        <sz val="11"/>
        <rFont val="Arial"/>
        <family val="2"/>
        <charset val="186"/>
        <scheme val="major"/>
      </rPr>
      <t>3 priedas. 1 pav.    </t>
    </r>
    <r>
      <rPr>
        <sz val="11"/>
        <rFont val="Arial"/>
        <family val="2"/>
        <charset val="186"/>
        <scheme val="major"/>
      </rPr>
      <t>Duomenys, paaiškinantys perėjimą nuo valstybės biudžeto deficito prie valdžios sektoriaus perviršio</t>
    </r>
  </si>
  <si>
    <r>
      <rPr>
        <b/>
        <sz val="11"/>
        <rFont val="Arial"/>
        <family val="2"/>
        <charset val="186"/>
        <scheme val="major"/>
      </rPr>
      <t>4 priedas. 1 pav.    </t>
    </r>
    <r>
      <rPr>
        <sz val="11"/>
        <rFont val="Arial"/>
        <family val="2"/>
        <charset val="186"/>
        <scheme val="major"/>
      </rPr>
      <t>Pagrindinių mokesčių planų paklaidos</t>
    </r>
  </si>
  <si>
    <r>
      <t>4 priedas. 2 pav.    </t>
    </r>
    <r>
      <rPr>
        <sz val="11"/>
        <rFont val="Arial"/>
        <family val="2"/>
        <charset val="186"/>
        <scheme val="major"/>
      </rPr>
      <t>Akcizų pagal produktus pajamų plano paklaidos įtakos veiksniai</t>
    </r>
  </si>
  <si>
    <t>Ekonominė klasifikacija</t>
  </si>
  <si>
    <t>Pavadinimas</t>
  </si>
  <si>
    <t>–18,8</t>
  </si>
  <si>
    <t>–110,9</t>
  </si>
  <si>
    <t>–122,3</t>
  </si>
  <si>
    <t>–147,4</t>
  </si>
  <si>
    <t>Išlaidos</t>
  </si>
  <si>
    <t>–30,5</t>
  </si>
  <si>
    <t>–22,0</t>
  </si>
  <si>
    <t>–94,0</t>
  </si>
  <si>
    <t>–208,9</t>
  </si>
  <si>
    <t>–177,6</t>
  </si>
  <si>
    <t>2. 1.</t>
  </si>
  <si>
    <t>–4,4</t>
  </si>
  <si>
    <t>–3,6</t>
  </si>
  <si>
    <t>–22,6</t>
  </si>
  <si>
    <t>–19,3</t>
  </si>
  <si>
    <t>2. 2.</t>
  </si>
  <si>
    <t>–7,1</t>
  </si>
  <si>
    <t>–30,7</t>
  </si>
  <si>
    <t>2. 3.</t>
  </si>
  <si>
    <t>–26,9</t>
  </si>
  <si>
    <t>–28,5</t>
  </si>
  <si>
    <t>–74,2</t>
  </si>
  <si>
    <t>–11,7</t>
  </si>
  <si>
    <t>2. 4.</t>
  </si>
  <si>
    <t>–8,5</t>
  </si>
  <si>
    <t>2. 5.</t>
  </si>
  <si>
    <t>2. 6.</t>
  </si>
  <si>
    <t>–16,7</t>
  </si>
  <si>
    <t>–42,4</t>
  </si>
  <si>
    <t>2. 7.</t>
  </si>
  <si>
    <t>–6,9</t>
  </si>
  <si>
    <t>–24,4</t>
  </si>
  <si>
    <t>–35,6</t>
  </si>
  <si>
    <t>–70,5</t>
  </si>
  <si>
    <t>2. 8.</t>
  </si>
  <si>
    <t>–71,9</t>
  </si>
  <si>
    <t>–177,2</t>
  </si>
  <si>
    <t>2. 9.</t>
  </si>
  <si>
    <t>ES ir kitos tarptautinės finansinės paramos bendrojo finansavimo lėšos</t>
  </si>
  <si>
    <t>–3,7</t>
  </si>
  <si>
    <t>–50,0</t>
  </si>
  <si>
    <t>–20,5</t>
  </si>
  <si>
    <t>–37,6</t>
  </si>
  <si>
    <t>Sandoriai dėl materialiojo ir nematerialiojo turto bei finansinių įsipareigojimų vykdymas</t>
  </si>
  <si>
    <t>–16,9</t>
  </si>
  <si>
    <t>3. 1.</t>
  </si>
  <si>
    <t>–20,7</t>
  </si>
  <si>
    <t>3. 2.</t>
  </si>
  <si>
    <t>Finansinio turto padidėjimo išlaidos (finansinio turto įsigijimo /investavimo išlaidos)</t>
  </si>
  <si>
    <r>
      <rPr>
        <b/>
        <sz val="11"/>
        <rFont val="Arial"/>
        <family val="2"/>
        <charset val="186"/>
        <scheme val="major"/>
      </rPr>
      <t>5 priedas. 1 lentelė.    </t>
    </r>
    <r>
      <rPr>
        <sz val="11"/>
        <rFont val="Arial"/>
        <family val="2"/>
        <charset val="186"/>
        <scheme val="major"/>
      </rPr>
      <t>Valstybės biudžeto išlaidų (be ES ir kitos finansinės paramos) fakto ir pradinio plano palyginimas, mln. EUR</t>
    </r>
  </si>
  <si>
    <r>
      <rPr>
        <b/>
        <sz val="11"/>
        <rFont val="Arial"/>
        <family val="2"/>
        <charset val="186"/>
        <scheme val="major"/>
      </rPr>
      <t>6 priedas. 1 lentelė.    </t>
    </r>
    <r>
      <rPr>
        <sz val="11"/>
        <rFont val="Arial"/>
        <family val="2"/>
        <charset val="186"/>
        <scheme val="major"/>
      </rPr>
      <t>Savivaldybių biudžetų išlaidų fakto ir pradinio plano palyginimas, mln. EUR</t>
    </r>
  </si>
  <si>
    <t>Savivaldybių biudžetų išlaidų plano vykdymo paklaida (2. ir 3. 1.)</t>
  </si>
  <si>
    <t>–10,0</t>
  </si>
  <si>
    <t>Savivaldybių biudžetų išlaidų plano vykdymo paklaida (2. ir 3.)</t>
  </si>
  <si>
    <t>–36,0</t>
  </si>
  <si>
    <t>–37,8</t>
  </si>
  <si>
    <t>–5,7</t>
  </si>
  <si>
    <t>–4,6</t>
  </si>
  <si>
    <t>–58,0</t>
  </si>
  <si>
    <t>–71,3</t>
  </si>
  <si>
    <t>–46,7</t>
  </si>
  <si>
    <t>–28,0</t>
  </si>
  <si>
    <t>–16,4</t>
  </si>
  <si>
    <t>–2,5</t>
  </si>
  <si>
    <t>–9,0</t>
  </si>
  <si>
    <t>–7,9</t>
  </si>
  <si>
    <t>Pervedamos Europos Sąjungos, kitos tarptautinės finansinės paramos ir bendrojo finansavimo lėšos</t>
  </si>
  <si>
    <t>Materialiojo ir nematerialiojo turto įsigijimo, finansinio turto padidėjimo ir finansinių įsipareigojimų vykdymo išlaidos</t>
  </si>
  <si>
    <t>Finansinio turto padidėjimo išlaidos (finansinio turto įsigijimo / investavimo išlaidos)</t>
  </si>
  <si>
    <t>3. 3.</t>
  </si>
  <si>
    <t>Finansinių įsipareigojimų vykdymo išlaidos (grąžintos skolos)</t>
  </si>
  <si>
    <t>proc. BVP</t>
  </si>
  <si>
    <t xml:space="preserve">BP2019 </t>
  </si>
  <si>
    <t xml:space="preserve">2019 N           </t>
  </si>
  <si>
    <t xml:space="preserve">2020 P    </t>
  </si>
  <si>
    <t>D214A+                 D2122C</t>
  </si>
  <si>
    <t xml:space="preserve"> - Dividendai</t>
  </si>
  <si>
    <t>Kiti einamieji ir kapitalo pervedimai (gaunami), iš jų:</t>
  </si>
  <si>
    <t>D7+D9</t>
  </si>
  <si>
    <t>D3</t>
  </si>
  <si>
    <t>OP5ANP</t>
  </si>
  <si>
    <t>–114,7</t>
  </si>
  <si>
    <t xml:space="preserve">2019 N           </t>
  </si>
  <si>
    <t xml:space="preserve">2020 P    </t>
  </si>
  <si>
    <t>Šaltinis – fiskalinės institucijos skaičiavimai, Finansų ministerija, Valstybinė mokesčių inspekcija prie FM</t>
  </si>
  <si>
    <t>Šaltinis – fiskalinės institucijos skaičiavimai, Finansų ministerija</t>
  </si>
  <si>
    <t>Sąlyga</t>
  </si>
  <si>
    <t>Sąlyga, išreikšta formule</t>
  </si>
  <si>
    <t>Išvada dėl sąlygos tenkinimo*</t>
  </si>
  <si>
    <t>Institucija, kurios projekcijų pagrindu atliekama analizė</t>
  </si>
  <si>
    <t>S1</t>
  </si>
  <si>
    <t>Netenkinama</t>
  </si>
  <si>
    <t>0,0 &lt; 0,1</t>
  </si>
  <si>
    <t>Tenkinama</t>
  </si>
  <si>
    <t>0,5 &gt; 0,1</t>
  </si>
  <si>
    <t>ir</t>
  </si>
  <si>
    <t>0,0 &lt; 1,0 ir</t>
  </si>
  <si>
    <t>0,0 &lt; 0,6 ir</t>
  </si>
  <si>
    <t>2,9 &gt; 0,0</t>
  </si>
  <si>
    <t>0,5 &lt; 1,0 ir</t>
  </si>
  <si>
    <t>0,5 = 0,5 ir</t>
  </si>
  <si>
    <t>1,8 &gt; 0,0</t>
  </si>
  <si>
    <t>Netaikoma</t>
  </si>
  <si>
    <t>S</t>
  </si>
  <si>
    <t>* Fiskalinės institucijos ir Finansų ministerijos duomenys gali nesutapti dėl apvalinimo</t>
  </si>
  <si>
    <t>[1] Čia ir toliau nelygybės ženklas yra griežtas, jei skirtumas tarp lyginamų elementų po apvalinimo sudaro bent 0,1; kitaip ženklas yra lygybė.</t>
  </si>
  <si>
    <t>VS išlaidų augimo ribojimo taisyklės netaikymo aplinkybė</t>
  </si>
  <si>
    <t xml:space="preserve">Aplinkybė, išreikšta formule* </t>
  </si>
  <si>
    <t>Pagal 4 paskutinius metų ketvirčius apskaičiuotas Lietuvos BVP to meto kainomis augimas yra mažesnis negu daugiametis ES BVP to meto kainomis augimas, padidintas 2 proc. punktais.</t>
  </si>
  <si>
    <t>Numatomas VS balanso rodiklio postūmis yra teigiamas ir sudaro bent 1,0 proc. p. BVP.</t>
  </si>
  <si>
    <t>Ne mažiau kaip penkerių iš eilės einančių metų VS balanso rodiklio aritmetinis vidurkis yra perteklius, ne mažesnis negu 0,1 proc. BVP.</t>
  </si>
  <si>
    <t>Keičiant einamųjų metų bet kurio iš VS priskiriamų biudžetų, kurių kiekvieno atskirai planuojami asignavimai viršija 3 proc. BVP to meto kainomis, pajamas ar išlaidas, pakeistas VS balansas nepablogės, palyginti su buvusiu prieš keitimą.</t>
  </si>
  <si>
    <t>Pagal Vyriausybės arba jos įgaliotos institucijos viešai paskelbtą ekonominės raidos scenarijų, dėl kurio tvirtinimo kontrolės institucija paskelbė išvadą, apskaičiuotas produkcijos atotrūkis nuo potencialo planuojamais metais yra neigiamas.</t>
  </si>
  <si>
    <t>A</t>
  </si>
  <si>
    <t>Netaikymo aplinkybės susidarė</t>
  </si>
  <si>
    <t>Netaikymo aplinkybių nesusidaro</t>
  </si>
  <si>
    <t>B* keičiamas VS balansas</t>
  </si>
  <si>
    <t>Netenkinama 0,7 &lt; 1,5</t>
  </si>
  <si>
    <t>Netenkinama 6,1 &gt; 4,7</t>
  </si>
  <si>
    <t>Tenkinama 0,1 ≥ 0,1</t>
  </si>
  <si>
    <t>Netenkinama –0,6 &lt; 0,1</t>
  </si>
  <si>
    <t>2018 metais, VS išlaidų augimo ribojimo taisyklė netaikoma, kai susidaro bent viena iš A1-A5 aplinkybių.</t>
  </si>
  <si>
    <t>Netenkinama 2,9 &lt; 0,0</t>
  </si>
  <si>
    <t>Netenkinama 1,8 &gt;0,0</t>
  </si>
  <si>
    <t>Taisyklė</t>
  </si>
  <si>
    <t>Taisyklė, išreikšta formule</t>
  </si>
  <si>
    <t>Išvada</t>
  </si>
  <si>
    <t xml:space="preserve">2018 m. rengiant, tvirtinant ir keičiant VS priskiriamų biudžetų, kurių kiekvieno atskirai planuojami asignavimai viršija 3 proc. BVP to meto kainomis (AV3),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pusė potencialaus BVP to meto kainomis daugiamečio augimo vidurkio </t>
  </si>
  <si>
    <t xml:space="preserve">Galioja –1,3 &lt; 0,0 </t>
  </si>
  <si>
    <t>Netenkinama –1,08 &lt; 1,03</t>
  </si>
  <si>
    <t>Potencialaus BVP to meto kainomis daugiametis augimo vidurkis,                                     , proc.</t>
  </si>
  <si>
    <t>Išvada*</t>
  </si>
  <si>
    <t>Visų savivaldybių (Vilniaus, Kauno ir Klaipėdos miestų) biudžeto struktūriniai balanso rodikliai buvo pertekliniai</t>
  </si>
  <si>
    <t>VSDF biudžetas planuojamas, tvirtinamas, keičiamas ir vykdomas taip, kad jo struktūrinis deficitas, apskaičiuotas kaupiamuoju principu, galėtų didėti tik tais metais, kuriems numatomas neigiamas produkcijos atotrūkis nuo potencialo, kitaip šis rodiklis neturi mažėti.</t>
  </si>
  <si>
    <t>Kiekvienas j-asis vietos valdžios sektoriui priskiriamas biudžetas, kurio asignavimai neviršija 0,3 proc. praėjusių metų BVP to meto kainomis, turi būti planuojamas, tvirtinamas, keičiamas ir vykdomas taip, kad to biudžeto asignavimai neviršytų jo pajamų, išskyrus metus, kuriais numatomas neigiamas produkcijos atotrūkis nuo potencialo. Pastaruoju atveju asignavimai negali viršyti pajamų daugiau kaip 1,5 procento.</t>
  </si>
  <si>
    <t>Visų savivaldybių biudžetai buvo pertekliniai</t>
  </si>
  <si>
    <t>Negalioja 2,9 &gt; 0,0</t>
  </si>
  <si>
    <t>Negalioja 1,8 &gt; 0,0</t>
  </si>
  <si>
    <t xml:space="preserve">ir </t>
  </si>
  <si>
    <r>
      <rPr>
        <b/>
        <sz val="11"/>
        <rFont val="Arial"/>
        <family val="2"/>
        <charset val="186"/>
        <scheme val="major"/>
      </rPr>
      <t xml:space="preserve">4 pav.   </t>
    </r>
    <r>
      <rPr>
        <sz val="11"/>
        <rFont val="Arial"/>
        <family val="2"/>
        <charset val="186"/>
        <scheme val="major"/>
      </rPr>
      <t xml:space="preserve"> Valstybės biudžeto išlaidų plano vykdymo paklaidos</t>
    </r>
  </si>
  <si>
    <r>
      <rPr>
        <b/>
        <sz val="11"/>
        <rFont val="Arial"/>
        <family val="2"/>
        <charset val="186"/>
        <scheme val="major"/>
      </rPr>
      <t>5 pav.</t>
    </r>
    <r>
      <rPr>
        <sz val="11"/>
        <rFont val="Arial"/>
        <family val="2"/>
        <charset val="186"/>
        <scheme val="major"/>
      </rPr>
      <t xml:space="preserve">    Savivaldybių biudžetų išlaidų plano vykdymo paklaidos</t>
    </r>
  </si>
  <si>
    <r>
      <rPr>
        <b/>
        <sz val="11"/>
        <color theme="1"/>
        <rFont val="Arial"/>
        <family val="2"/>
        <charset val="186"/>
        <scheme val="minor"/>
      </rPr>
      <t>9 pav.</t>
    </r>
    <r>
      <rPr>
        <sz val="11"/>
        <color theme="1"/>
        <rFont val="Arial"/>
        <family val="2"/>
        <scheme val="minor"/>
      </rPr>
      <t>        VS balanso rodiklio projekcijų pasikliautinieji intervalai</t>
    </r>
  </si>
  <si>
    <r>
      <rPr>
        <b/>
        <sz val="11"/>
        <color theme="1"/>
        <rFont val="Arial"/>
        <family val="2"/>
        <charset val="186"/>
        <scheme val="minor"/>
      </rPr>
      <t>10 pav.</t>
    </r>
    <r>
      <rPr>
        <sz val="11"/>
        <color theme="1"/>
        <rFont val="Arial"/>
        <family val="2"/>
        <scheme val="minor"/>
      </rPr>
      <t>      Gyventojų pajamų mokesčio kaupiamasis vykdymas</t>
    </r>
  </si>
  <si>
    <r>
      <rPr>
        <b/>
        <sz val="11"/>
        <color theme="1"/>
        <rFont val="Arial"/>
        <family val="2"/>
        <charset val="186"/>
        <scheme val="minor"/>
      </rPr>
      <t xml:space="preserve">11 pav.   </t>
    </r>
    <r>
      <rPr>
        <sz val="11"/>
        <color theme="1"/>
        <rFont val="Arial"/>
        <family val="2"/>
        <scheme val="minor"/>
      </rPr>
      <t>   VS skolos projekcijų pasikliautinieji intervalai</t>
    </r>
  </si>
  <si>
    <r>
      <rPr>
        <b/>
        <sz val="11"/>
        <color theme="1"/>
        <rFont val="Arial"/>
        <family val="2"/>
        <charset val="186"/>
        <scheme val="minor"/>
      </rPr>
      <t>12 pav.</t>
    </r>
    <r>
      <rPr>
        <sz val="11"/>
        <color theme="1"/>
        <rFont val="Arial"/>
        <family val="2"/>
        <scheme val="minor"/>
      </rPr>
      <t>       Lietuvos fiskalinės politikos kryptis 2006–2020 m.</t>
    </r>
  </si>
  <si>
    <r>
      <rPr>
        <b/>
        <sz val="11"/>
        <color theme="1"/>
        <rFont val="Arial"/>
        <family val="2"/>
        <charset val="186"/>
        <scheme val="minor"/>
      </rPr>
      <t>13 pav.</t>
    </r>
    <r>
      <rPr>
        <sz val="11"/>
        <color theme="1"/>
        <rFont val="Arial"/>
        <family val="2"/>
        <scheme val="minor"/>
      </rPr>
      <t>       Struktūrinio VS balanso rodiklio projekcijų pasikliautinieji intervalai</t>
    </r>
  </si>
  <si>
    <r>
      <t>7 priedas. 1 lentelė.</t>
    </r>
    <r>
      <rPr>
        <b/>
        <sz val="7"/>
        <rFont val="Times New Roman"/>
        <family val="1"/>
        <charset val="186"/>
      </rPr>
      <t>    </t>
    </r>
    <r>
      <rPr>
        <sz val="11"/>
        <color rgb="FF000000"/>
        <rFont val="Arial"/>
        <family val="2"/>
        <charset val="186"/>
      </rPr>
      <t>Perteklinio valdžios sektoriaus taisyklės sąlygos</t>
    </r>
  </si>
  <si>
    <r>
      <rPr>
        <b/>
        <sz val="11"/>
        <rFont val="Arial"/>
        <family val="2"/>
        <charset val="186"/>
      </rPr>
      <t>7 priedas. 2 lentelė.    </t>
    </r>
    <r>
      <rPr>
        <sz val="11"/>
        <color rgb="FF000000"/>
        <rFont val="Arial"/>
        <family val="2"/>
        <charset val="186"/>
      </rPr>
      <t>Aplinkybės leidžiančios netaikyti išlaidų augimo ribojimo taisyklės, 2018 m.</t>
    </r>
  </si>
  <si>
    <r>
      <rPr>
        <b/>
        <sz val="11"/>
        <rFont val="Arial"/>
        <family val="2"/>
        <charset val="186"/>
      </rPr>
      <t>7 priedas. 3 lentelė.    </t>
    </r>
    <r>
      <rPr>
        <sz val="11"/>
        <color rgb="FF000000"/>
        <rFont val="Arial"/>
        <family val="2"/>
        <charset val="186"/>
      </rPr>
      <t>VS išlaidų augimo ribojimo taisyklė</t>
    </r>
  </si>
  <si>
    <r>
      <t xml:space="preserve">7 priedas. 4 lentelė.    </t>
    </r>
    <r>
      <rPr>
        <sz val="11"/>
        <rFont val="Arial"/>
        <family val="2"/>
        <charset val="186"/>
      </rPr>
      <t>Valdžios sektoriui priskiriamų biudžetų taisyklės, 2018 m</t>
    </r>
  </si>
  <si>
    <t>Šaltinis – 2019 m. balandžio mėn. PDP pažyma, fiskalinės institucijos skaičiavimai</t>
  </si>
  <si>
    <t>Šaltinis – Finansų ministerija, Lietuvos statistikos departamentas, fiskalinės institucijos skaičiavimai</t>
  </si>
  <si>
    <t>Aukštyn&gt;0</t>
  </si>
  <si>
    <t>Aukštyn&lt;0</t>
  </si>
  <si>
    <t>Žemyn&gt;0</t>
  </si>
  <si>
    <t>Žemyn&lt;0</t>
  </si>
  <si>
    <t>Kitų centrinės valdžios vienetų perviršis</t>
  </si>
  <si>
    <t>Centrinės valdžios deficitas</t>
  </si>
  <si>
    <t>Vietos valdžios perviršis</t>
  </si>
  <si>
    <t>Socialinės apsaugos fondų perviršis</t>
  </si>
  <si>
    <t>Valdžios sektoriaus perviršis</t>
  </si>
  <si>
    <r>
      <t>S</t>
    </r>
    <r>
      <rPr>
        <vertAlign val="subscript"/>
        <sz val="10"/>
        <color rgb="FF000000"/>
        <rFont val="Arial"/>
        <family val="2"/>
        <charset val="186"/>
      </rPr>
      <t>2</t>
    </r>
  </si>
  <si>
    <r>
      <t>S</t>
    </r>
    <r>
      <rPr>
        <vertAlign val="subscript"/>
        <sz val="10"/>
        <color rgb="FF000000"/>
        <rFont val="Arial"/>
        <family val="2"/>
        <charset val="186"/>
      </rPr>
      <t>3</t>
    </r>
  </si>
  <si>
    <r>
      <t>S</t>
    </r>
    <r>
      <rPr>
        <vertAlign val="subscript"/>
        <sz val="10"/>
        <color rgb="FF000000"/>
        <rFont val="Arial"/>
        <family val="2"/>
        <charset val="186"/>
      </rPr>
      <t>4</t>
    </r>
  </si>
  <si>
    <r>
      <t>Tenkinama S</t>
    </r>
    <r>
      <rPr>
        <b/>
        <vertAlign val="subscript"/>
        <sz val="10"/>
        <color rgb="FF4FA1CC"/>
        <rFont val="Arial"/>
        <family val="2"/>
        <charset val="186"/>
      </rPr>
      <t>2</t>
    </r>
    <r>
      <rPr>
        <b/>
        <sz val="10"/>
        <color rgb="FF4FA1CC"/>
        <rFont val="Arial"/>
        <family val="2"/>
        <charset val="186"/>
      </rPr>
      <t xml:space="preserve"> sąlyga</t>
    </r>
  </si>
  <si>
    <r>
      <t>Tenkinama S</t>
    </r>
    <r>
      <rPr>
        <b/>
        <vertAlign val="subscript"/>
        <sz val="10"/>
        <color rgb="FF4FA1CC"/>
        <rFont val="Arial"/>
        <family val="2"/>
        <charset val="186"/>
      </rPr>
      <t>1</t>
    </r>
    <r>
      <rPr>
        <b/>
        <sz val="10"/>
        <color rgb="FF4FA1CC"/>
        <rFont val="Arial"/>
        <family val="2"/>
        <charset val="186"/>
      </rPr>
      <t xml:space="preserve"> sąlyga</t>
    </r>
  </si>
  <si>
    <r>
      <t>A</t>
    </r>
    <r>
      <rPr>
        <vertAlign val="subscript"/>
        <sz val="10"/>
        <color rgb="FF000000"/>
        <rFont val="Fira Sans Light"/>
        <family val="2"/>
      </rPr>
      <t>1</t>
    </r>
  </si>
  <si>
    <r>
      <t>A</t>
    </r>
    <r>
      <rPr>
        <vertAlign val="subscript"/>
        <sz val="10"/>
        <color rgb="FF000000"/>
        <rFont val="Fira Sans Light"/>
        <family val="2"/>
      </rPr>
      <t>2</t>
    </r>
  </si>
  <si>
    <r>
      <t>A</t>
    </r>
    <r>
      <rPr>
        <vertAlign val="subscript"/>
        <sz val="10"/>
        <color rgb="FF000000"/>
        <rFont val="Arial"/>
        <family val="2"/>
        <charset val="186"/>
      </rPr>
      <t>3</t>
    </r>
  </si>
  <si>
    <r>
      <t>A</t>
    </r>
    <r>
      <rPr>
        <vertAlign val="subscript"/>
        <sz val="10"/>
        <color rgb="FF000000"/>
        <rFont val="Arial"/>
        <family val="2"/>
        <charset val="186"/>
      </rPr>
      <t>4</t>
    </r>
  </si>
  <si>
    <r>
      <t>A</t>
    </r>
    <r>
      <rPr>
        <vertAlign val="subscript"/>
        <sz val="10"/>
        <color rgb="FF000000"/>
        <rFont val="Arial"/>
        <family val="2"/>
        <charset val="186"/>
      </rPr>
      <t>5</t>
    </r>
  </si>
  <si>
    <r>
      <t>T</t>
    </r>
    <r>
      <rPr>
        <vertAlign val="subscript"/>
        <sz val="10"/>
        <color rgb="FF000000"/>
        <rFont val="Arial"/>
        <family val="2"/>
        <charset val="186"/>
      </rPr>
      <t>1</t>
    </r>
  </si>
  <si>
    <r>
      <t>T</t>
    </r>
    <r>
      <rPr>
        <vertAlign val="subscript"/>
        <sz val="10"/>
        <color rgb="FF000000"/>
        <rFont val="Arial"/>
        <family val="2"/>
        <charset val="186"/>
      </rPr>
      <t>21</t>
    </r>
  </si>
  <si>
    <r>
      <t>Kiekvienas</t>
    </r>
    <r>
      <rPr>
        <i/>
        <sz val="10"/>
        <color rgb="FF000000"/>
        <rFont val="Arial"/>
        <family val="2"/>
        <charset val="186"/>
      </rPr>
      <t xml:space="preserve"> </t>
    </r>
    <r>
      <rPr>
        <sz val="10"/>
        <color rgb="FF000000"/>
        <rFont val="Arial"/>
        <family val="2"/>
        <charset val="186"/>
      </rPr>
      <t>valdžios sektoriui priskiriamas biudžetas, išskyrus VSDF, valstybės biudžetą, kurio asignavimai viršija 0,3 proc. praėjusių metų BVP to meto kainomis, turi būti planuojamas, tvirtinamas, keičiamas ir vykdomas taip, kad, sprendžiant pagal to biudžeto struktūrinį balanso rodiklį, apskaičiuotą kaupiamuoju principu, jis būtų perteklinis arba subalansuotas.</t>
    </r>
  </si>
  <si>
    <r>
      <t>T</t>
    </r>
    <r>
      <rPr>
        <vertAlign val="subscript"/>
        <sz val="10"/>
        <color rgb="FF000000"/>
        <rFont val="Fira Sans Book"/>
        <family val="2"/>
      </rPr>
      <t>3</t>
    </r>
  </si>
  <si>
    <r>
      <t>T</t>
    </r>
    <r>
      <rPr>
        <vertAlign val="subscript"/>
        <sz val="10"/>
        <color theme="1"/>
        <rFont val="Fira Sans Light"/>
        <family val="2"/>
      </rPr>
      <t>4</t>
    </r>
  </si>
  <si>
    <r>
      <t xml:space="preserve">Ekonomika auga sparčiau nei potencialas, susiformavęs teigiamas </t>
    </r>
    <r>
      <rPr>
        <b/>
        <sz val="11"/>
        <color theme="1"/>
        <rFont val="Arial"/>
        <family val="2"/>
        <charset val="186"/>
        <scheme val="minor"/>
      </rPr>
      <t>produkcijos atotrūkis</t>
    </r>
    <r>
      <rPr>
        <sz val="11"/>
        <color theme="1"/>
        <rFont val="Arial"/>
        <family val="2"/>
        <scheme val="minor"/>
      </rPr>
      <t>,</t>
    </r>
  </si>
  <si>
    <r>
      <t xml:space="preserve">tačiau </t>
    </r>
    <r>
      <rPr>
        <b/>
        <sz val="11"/>
        <color theme="1"/>
        <rFont val="Arial"/>
        <family val="2"/>
        <charset val="186"/>
        <scheme val="minor"/>
      </rPr>
      <t>valdžios sektoriaus perviršiai</t>
    </r>
    <r>
      <rPr>
        <sz val="11"/>
        <color theme="1"/>
        <rFont val="Arial"/>
        <family val="2"/>
        <charset val="186"/>
        <scheme val="minor"/>
      </rPr>
      <t xml:space="preserve"> iš esmės nulemti vienkartinių, nenuolatinio pobūdžio veiksnių.</t>
    </r>
  </si>
  <si>
    <r>
      <rPr>
        <b/>
        <sz val="11"/>
        <color theme="1"/>
        <rFont val="Arial"/>
        <family val="2"/>
        <charset val="186"/>
        <scheme val="minor"/>
      </rPr>
      <t>Valstybės biudžeto balansui</t>
    </r>
    <r>
      <rPr>
        <sz val="11"/>
        <color theme="1"/>
        <rFont val="Arial"/>
        <family val="2"/>
        <charset val="186"/>
        <scheme val="minor"/>
      </rPr>
      <t xml:space="preserve"> išliekant deficitiniam,</t>
    </r>
  </si>
  <si>
    <r>
      <rPr>
        <b/>
        <sz val="11"/>
        <color theme="1"/>
        <rFont val="Arial"/>
        <family val="2"/>
        <charset val="186"/>
        <scheme val="minor"/>
      </rPr>
      <t>nominali valdžios sektoriaus skola</t>
    </r>
    <r>
      <rPr>
        <sz val="11"/>
        <color theme="1"/>
        <rFont val="Arial"/>
        <family val="2"/>
        <charset val="186"/>
        <scheme val="minor"/>
      </rPr>
      <t xml:space="preserve"> atitinkamai didėja.</t>
    </r>
  </si>
  <si>
    <r>
      <t xml:space="preserve">Perfinansuojant kriziniu laikotarpiu išleistas obligacijų emisijas naujomis, </t>
    </r>
    <r>
      <rPr>
        <b/>
        <sz val="11"/>
        <color theme="1"/>
        <rFont val="Arial"/>
        <family val="2"/>
        <charset val="186"/>
        <scheme val="minor"/>
      </rPr>
      <t xml:space="preserve">skolos valdymo išlaidos </t>
    </r>
    <r>
      <rPr>
        <sz val="11"/>
        <color theme="1"/>
        <rFont val="Arial"/>
        <family val="2"/>
        <scheme val="minor"/>
      </rPr>
      <t>visą laiką mažėja,</t>
    </r>
  </si>
  <si>
    <r>
      <t xml:space="preserve">todėl </t>
    </r>
    <r>
      <rPr>
        <b/>
        <sz val="11"/>
        <color theme="1"/>
        <rFont val="Arial"/>
        <family val="2"/>
        <charset val="186"/>
        <scheme val="minor"/>
      </rPr>
      <t xml:space="preserve">skolos ir BVP </t>
    </r>
    <r>
      <rPr>
        <sz val="11"/>
        <color theme="1"/>
        <rFont val="Arial"/>
        <family val="2"/>
        <scheme val="minor"/>
      </rPr>
      <t>santykis išlieka stabilus.</t>
    </r>
  </si>
  <si>
    <t>Efektyviojo tarifo paklaida</t>
  </si>
  <si>
    <t>VS yra faktiškai[1] perteklinis 2018 metais vertinant pagal SB** rodiklį</t>
  </si>
  <si>
    <t>** SB žymi struktūrinį valdžios sektoriaus balansą</t>
  </si>
  <si>
    <t>Faktinio SB rodiklio absoliučioji vertė yra mažesnė negu VLT absoliučioji vertė ir 2018 metais mažėja, išskyrus metus, kai produkcijos atotrūkio nuo potencialo (AP) rodiklis yra neigiamas</t>
  </si>
  <si>
    <t>Faktinio SB rodiklio absoliučioji vertė yra mažesnė negu VLT absoliučioji vertė tais metais, kai produkcijos atotrūkio nuo potencialo rodiklis yra neigiamas</t>
  </si>
  <si>
    <t>Faktinio SB rodiklio postūmio VLT link absoliučioji vertė yra ne mažesnė negu SPU absoliučioji vertė</t>
  </si>
  <si>
    <r>
      <t>2018 metais, išskyrus metus, kuriais susidaro išskirtinės aplinkybės, turi būti tenkinama bent viena iš S</t>
    </r>
    <r>
      <rPr>
        <b/>
        <vertAlign val="subscript"/>
        <sz val="10"/>
        <color rgb="FF4FA1CC"/>
        <rFont val="Arial"/>
        <family val="2"/>
        <charset val="186"/>
      </rPr>
      <t>1</t>
    </r>
    <r>
      <rPr>
        <b/>
        <sz val="10"/>
        <color rgb="FF4FA1CC"/>
        <rFont val="Arial"/>
        <family val="2"/>
        <charset val="186"/>
      </rPr>
      <t>–S</t>
    </r>
    <r>
      <rPr>
        <b/>
        <vertAlign val="subscript"/>
        <sz val="10"/>
        <color rgb="FF4FA1CC"/>
        <rFont val="Arial"/>
        <family val="2"/>
        <charset val="186"/>
      </rPr>
      <t>4</t>
    </r>
  </si>
  <si>
    <t>** Jei VSDF skola nebūtų perduota valstybės biudžetui, Finansų ministerijos skaičiavimais struktūrinis VSDF balansas būtų 0,2 proc. BVP, IFI – 0,3 proc. BVP</t>
  </si>
  <si>
    <t>Tenkinama 2,9 &gt; 0 ir 8,4** &gt; 0,0</t>
  </si>
  <si>
    <t>Tenkinama 1,8 &gt; 0,0 ir 8,5** &gt; 0,2</t>
  </si>
  <si>
    <t>2019 m. gegužės 14 d. Nr. BPE-2-1</t>
  </si>
  <si>
    <t>Šaltinis – 2018 m. balandžio mėn. PDP pažyma, fiskalinės institucijos skaičiavimai</t>
  </si>
  <si>
    <t>Šaltinis – 2017 m. balandžio mėn. PDP pažyma, fiskalinės institucijos skaičiavimai</t>
  </si>
  <si>
    <r>
      <rPr>
        <b/>
        <sz val="11"/>
        <rFont val="Arial"/>
        <family val="2"/>
        <charset val="186"/>
        <scheme val="major"/>
      </rPr>
      <t>1 pav.    </t>
    </r>
    <r>
      <rPr>
        <sz val="11"/>
        <rFont val="Arial"/>
        <family val="2"/>
        <charset val="186"/>
        <scheme val="major"/>
      </rPr>
      <t>Duomenys, paaiškinantys perėjimą nuo valstybės biudžeto deficito prie valdžios sektoriaus perviršio (2018 m.)</t>
    </r>
  </si>
  <si>
    <t xml:space="preserve">Duomenys, paaiškinantys perėjimą nuo valstybės biudžeto deficito prie valdžios sektoriaus perviršio </t>
  </si>
  <si>
    <t>SP2019</t>
  </si>
  <si>
    <r>
      <rPr>
        <b/>
        <sz val="11"/>
        <rFont val="Arial"/>
        <family val="2"/>
        <charset val="186"/>
        <scheme val="major"/>
      </rPr>
      <t>8 priedas.   </t>
    </r>
    <r>
      <rPr>
        <sz val="11"/>
        <rFont val="Arial"/>
        <family val="2"/>
        <charset val="186"/>
        <scheme val="major"/>
      </rPr>
      <t>Fiskalinės institucijos 2019–2020 m. valdžios sektoriaus pajamų, išlaidų ir balanso projekcijos pagal ESS2010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</si>
</sst>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00"/>
    <numFmt numFmtId="166" formatCode="0.0;\–0.0"/>
    <numFmt numFmtId="167" formatCode="0.0;\ \–0.0"/>
    <numFmt numFmtId="168" formatCode="0.000000000000000000"/>
    <numFmt numFmtId="169" formatCode="0;\ \–0"/>
    <numFmt numFmtId="170" formatCode="&quot;▲&quot;0.0;&quot;▼&quot;\–0.0"/>
    <numFmt numFmtId="171" formatCode="0.00;\ \–0.00"/>
    <numFmt numFmtId="172" formatCode="#,##0.0"/>
  </numFmts>
  <fonts count="97" x14ac:knownFonts="1">
    <font>
      <sz val="11"/>
      <color theme="1"/>
      <name val="Arial"/>
      <family val="2"/>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Segoe UI"/>
      <family val="2"/>
      <charset val="186"/>
    </font>
    <font>
      <sz val="11"/>
      <color theme="1"/>
      <name val="Arial"/>
      <family val="2"/>
      <charset val="186"/>
      <scheme val="minor"/>
    </font>
    <font>
      <sz val="11"/>
      <color rgb="FF8D8473"/>
      <name val="Segoe UI"/>
      <family val="2"/>
      <charset val="186"/>
    </font>
    <font>
      <u/>
      <sz val="11"/>
      <color theme="10"/>
      <name val="Calibri"/>
      <family val="2"/>
      <charset val="186"/>
    </font>
    <font>
      <u/>
      <sz val="11"/>
      <color rgb="FF8D8473"/>
      <name val="Calibri"/>
      <family val="2"/>
      <charset val="186"/>
    </font>
    <font>
      <b/>
      <sz val="11"/>
      <color rgb="FF8D8473"/>
      <name val="Segoe UI"/>
      <family val="2"/>
      <charset val="186"/>
    </font>
    <font>
      <sz val="11"/>
      <color theme="1"/>
      <name val="Arial"/>
      <family val="2"/>
      <scheme val="minor"/>
    </font>
    <font>
      <b/>
      <sz val="9"/>
      <color rgb="FF8D8473"/>
      <name val="Segoe UI"/>
      <family val="2"/>
      <charset val="186"/>
    </font>
    <font>
      <b/>
      <sz val="11"/>
      <color theme="1"/>
      <name val="Arial"/>
      <family val="2"/>
      <charset val="186"/>
      <scheme val="minor"/>
    </font>
    <font>
      <sz val="10"/>
      <name val="Arial"/>
      <family val="2"/>
      <charset val="186"/>
    </font>
    <font>
      <sz val="11"/>
      <color indexed="8"/>
      <name val="Calibri"/>
      <family val="2"/>
    </font>
    <font>
      <sz val="11"/>
      <name val="Arial"/>
      <family val="2"/>
      <charset val="186"/>
    </font>
    <font>
      <sz val="11"/>
      <name val="Arial"/>
      <family val="2"/>
      <charset val="186"/>
    </font>
    <font>
      <sz val="11"/>
      <color theme="1"/>
      <name val="Arial"/>
      <family val="2"/>
      <charset val="186"/>
      <scheme val="major"/>
    </font>
    <font>
      <u/>
      <sz val="11"/>
      <color theme="10"/>
      <name val="Arial"/>
      <family val="2"/>
      <charset val="186"/>
      <scheme val="major"/>
    </font>
    <font>
      <sz val="11"/>
      <color rgb="FF000000"/>
      <name val="Arial"/>
      <family val="2"/>
      <charset val="186"/>
      <scheme val="major"/>
    </font>
    <font>
      <sz val="11"/>
      <name val="Arial"/>
      <family val="2"/>
      <charset val="186"/>
      <scheme val="major"/>
    </font>
    <font>
      <b/>
      <sz val="11"/>
      <name val="Arial"/>
      <family val="2"/>
      <charset val="186"/>
      <scheme val="major"/>
    </font>
    <font>
      <sz val="8"/>
      <color rgb="FF000000"/>
      <name val="Fira Sans Light"/>
      <family val="2"/>
    </font>
    <font>
      <sz val="22"/>
      <color rgb="FF4FA1CC"/>
      <name val="Arial"/>
      <family val="2"/>
      <charset val="186"/>
    </font>
    <font>
      <sz val="11"/>
      <name val="Arial"/>
      <family val="2"/>
      <scheme val="minor"/>
    </font>
    <font>
      <sz val="11"/>
      <color rgb="FF7030A0"/>
      <name val="Arial"/>
      <family val="2"/>
      <scheme val="minor"/>
    </font>
    <font>
      <sz val="11"/>
      <color theme="1"/>
      <name val="Arial"/>
      <family val="2"/>
      <charset val="186"/>
    </font>
    <font>
      <sz val="11"/>
      <color rgb="FF0070C0"/>
      <name val="Arial"/>
      <family val="2"/>
      <charset val="186"/>
      <scheme val="minor"/>
    </font>
    <font>
      <sz val="11"/>
      <name val="Arial"/>
      <family val="2"/>
      <charset val="186"/>
      <scheme val="minor"/>
    </font>
    <font>
      <u/>
      <sz val="11"/>
      <color theme="10"/>
      <name val="Arial"/>
      <family val="2"/>
      <charset val="186"/>
    </font>
    <font>
      <sz val="14"/>
      <color theme="4"/>
      <name val="Arial"/>
      <family val="2"/>
      <charset val="186"/>
    </font>
    <font>
      <sz val="11"/>
      <color theme="4"/>
      <name val="Arial"/>
      <family val="2"/>
      <charset val="186"/>
    </font>
    <font>
      <sz val="14"/>
      <color rgb="FF8D8473"/>
      <name val="Arial"/>
      <family val="2"/>
      <charset val="186"/>
    </font>
    <font>
      <sz val="11"/>
      <color rgb="FF000000"/>
      <name val="Calibri"/>
      <family val="2"/>
    </font>
    <font>
      <sz val="11"/>
      <color rgb="FFFF0000"/>
      <name val="Arial"/>
      <family val="2"/>
      <charset val="186"/>
    </font>
    <font>
      <sz val="11"/>
      <color rgb="FF000000"/>
      <name val="Segoe UI"/>
      <family val="2"/>
      <charset val="186"/>
    </font>
    <font>
      <b/>
      <sz val="11"/>
      <name val="Arial"/>
      <family val="2"/>
      <charset val="186"/>
      <scheme val="minor"/>
    </font>
    <font>
      <sz val="10"/>
      <color theme="1"/>
      <name val="Times New Roman"/>
      <family val="1"/>
      <charset val="186"/>
    </font>
    <font>
      <sz val="11"/>
      <color rgb="FF000000"/>
      <name val="Arial"/>
      <family val="2"/>
      <scheme val="minor"/>
    </font>
    <font>
      <b/>
      <sz val="8"/>
      <color rgb="FF4FA1CC"/>
      <name val="Wingdings 2"/>
      <family val="1"/>
      <charset val="2"/>
    </font>
    <font>
      <sz val="11"/>
      <color rgb="FF000000"/>
      <name val="Arial"/>
      <family val="2"/>
      <charset val="186"/>
    </font>
    <font>
      <sz val="11"/>
      <color rgb="FFFF0000"/>
      <name val="Arial"/>
      <family val="2"/>
      <scheme val="minor"/>
    </font>
    <font>
      <sz val="10"/>
      <color theme="1"/>
      <name val="Arial"/>
      <family val="2"/>
      <charset val="186"/>
    </font>
    <font>
      <i/>
      <sz val="10"/>
      <color theme="1"/>
      <name val="Arial"/>
      <family val="2"/>
      <charset val="186"/>
    </font>
    <font>
      <sz val="9"/>
      <color rgb="FF000000"/>
      <name val="Arial"/>
      <family val="2"/>
      <charset val="186"/>
    </font>
    <font>
      <sz val="10"/>
      <color theme="1"/>
      <name val="Arial"/>
      <family val="2"/>
      <scheme val="minor"/>
    </font>
    <font>
      <sz val="10"/>
      <color rgb="FF000000"/>
      <name val="Arial"/>
      <family val="2"/>
      <charset val="186"/>
      <scheme val="minor"/>
    </font>
    <font>
      <sz val="9"/>
      <color rgb="FF000000"/>
      <name val="Arial"/>
      <family val="2"/>
      <charset val="186"/>
      <scheme val="minor"/>
    </font>
    <font>
      <sz val="11"/>
      <color rgb="FFFF0000"/>
      <name val="Arial"/>
      <family val="2"/>
      <charset val="186"/>
      <scheme val="minor"/>
    </font>
    <font>
      <b/>
      <sz val="10"/>
      <name val="Arial"/>
      <family val="2"/>
      <charset val="186"/>
    </font>
    <font>
      <i/>
      <sz val="10"/>
      <name val="Arial"/>
      <family val="2"/>
      <charset val="186"/>
    </font>
    <font>
      <b/>
      <sz val="10"/>
      <color theme="1"/>
      <name val="Arial"/>
      <family val="2"/>
      <charset val="186"/>
    </font>
    <font>
      <b/>
      <sz val="10"/>
      <color theme="1"/>
      <name val="Arial"/>
      <family val="2"/>
      <charset val="186"/>
      <scheme val="minor"/>
    </font>
    <font>
      <sz val="11"/>
      <color rgb="FF00B050"/>
      <name val="Arial"/>
      <family val="2"/>
      <charset val="186"/>
      <scheme val="minor"/>
    </font>
    <font>
      <u/>
      <sz val="11"/>
      <color theme="10"/>
      <name val="Arial"/>
      <family val="2"/>
      <scheme val="minor"/>
    </font>
    <font>
      <sz val="8"/>
      <color theme="6" tint="-0.249977111117893"/>
      <name val="Arial"/>
      <family val="2"/>
      <charset val="186"/>
      <scheme val="minor"/>
    </font>
    <font>
      <b/>
      <sz val="11"/>
      <color rgb="FF00B050"/>
      <name val="Arial"/>
      <family val="2"/>
      <charset val="186"/>
      <scheme val="minor"/>
    </font>
    <font>
      <sz val="8"/>
      <color rgb="FF000000"/>
      <name val="Segoe UI"/>
      <family val="2"/>
      <charset val="186"/>
    </font>
    <font>
      <sz val="11"/>
      <color rgb="FF000000"/>
      <name val="Arial"/>
      <family val="2"/>
      <charset val="186"/>
      <scheme val="minor"/>
    </font>
    <font>
      <b/>
      <sz val="11"/>
      <color rgb="FF000000"/>
      <name val="Arial"/>
      <family val="2"/>
      <charset val="186"/>
    </font>
    <font>
      <b/>
      <sz val="11"/>
      <color rgb="FF4FA1CC"/>
      <name val="Wingdings 2"/>
      <family val="1"/>
      <charset val="2"/>
    </font>
    <font>
      <b/>
      <sz val="11"/>
      <color rgb="FF4FA1CC"/>
      <name val="Arial"/>
      <family val="2"/>
      <charset val="186"/>
    </font>
    <font>
      <b/>
      <sz val="11"/>
      <color theme="6"/>
      <name val="Wingdings 2"/>
      <family val="1"/>
      <charset val="2"/>
    </font>
    <font>
      <sz val="11"/>
      <color rgb="FF000000"/>
      <name val="Fira Sans Light"/>
      <family val="2"/>
    </font>
    <font>
      <sz val="11"/>
      <color theme="6"/>
      <name val="Fira Sans Light"/>
      <family val="2"/>
    </font>
    <font>
      <b/>
      <sz val="9"/>
      <color theme="1"/>
      <name val="Arial"/>
      <family val="2"/>
      <charset val="186"/>
      <scheme val="minor"/>
    </font>
    <font>
      <b/>
      <sz val="9"/>
      <color rgb="FF000000"/>
      <name val="Arial"/>
      <family val="2"/>
      <charset val="186"/>
      <scheme val="minor"/>
    </font>
    <font>
      <sz val="10"/>
      <color rgb="FF000000"/>
      <name val="Arial"/>
      <family val="2"/>
      <charset val="186"/>
    </font>
    <font>
      <i/>
      <sz val="11"/>
      <color rgb="FF000000"/>
      <name val="Arial"/>
      <family val="2"/>
      <charset val="186"/>
    </font>
    <font>
      <sz val="9"/>
      <color theme="1"/>
      <name val="Arial"/>
      <family val="2"/>
      <charset val="186"/>
      <scheme val="minor"/>
    </font>
    <font>
      <sz val="9"/>
      <color rgb="FF1C1C1C"/>
      <name val="Arial"/>
      <family val="2"/>
      <charset val="186"/>
      <scheme val="minor"/>
    </font>
    <font>
      <b/>
      <sz val="9"/>
      <color rgb="FF13B5EA"/>
      <name val="Arial"/>
      <family val="2"/>
      <charset val="186"/>
      <scheme val="minor"/>
    </font>
    <font>
      <sz val="9"/>
      <color rgb="FF333333"/>
      <name val="Arial"/>
      <family val="2"/>
      <charset val="186"/>
      <scheme val="minor"/>
    </font>
    <font>
      <b/>
      <sz val="7"/>
      <name val="Times New Roman"/>
      <family val="1"/>
      <charset val="186"/>
    </font>
    <font>
      <sz val="2"/>
      <color theme="1"/>
      <name val="Times New Roman"/>
      <family val="1"/>
      <charset val="186"/>
    </font>
    <font>
      <sz val="8"/>
      <color rgb="FF505050"/>
      <name val="Fira Sans Light"/>
      <family val="2"/>
    </font>
    <font>
      <b/>
      <sz val="11"/>
      <name val="Arial"/>
      <family val="2"/>
      <charset val="186"/>
    </font>
    <font>
      <b/>
      <sz val="11"/>
      <color rgb="FF4FA1CC"/>
      <name val="Arial"/>
      <family val="2"/>
      <charset val="186"/>
      <scheme val="minor"/>
    </font>
    <font>
      <u/>
      <sz val="11"/>
      <color theme="10"/>
      <name val="Arial"/>
      <family val="2"/>
      <charset val="186"/>
      <scheme val="minor"/>
    </font>
    <font>
      <sz val="10"/>
      <color theme="1"/>
      <name val="Arial"/>
      <family val="2"/>
      <charset val="186"/>
      <scheme val="minor"/>
    </font>
    <font>
      <vertAlign val="subscript"/>
      <sz val="10"/>
      <color rgb="FF000000"/>
      <name val="Arial"/>
      <family val="2"/>
      <charset val="186"/>
    </font>
    <font>
      <b/>
      <sz val="10"/>
      <color rgb="FF4FA1CC"/>
      <name val="Arial"/>
      <family val="2"/>
      <charset val="186"/>
    </font>
    <font>
      <b/>
      <vertAlign val="subscript"/>
      <sz val="10"/>
      <color rgb="FF4FA1CC"/>
      <name val="Arial"/>
      <family val="2"/>
      <charset val="186"/>
    </font>
    <font>
      <b/>
      <sz val="10"/>
      <color rgb="FF000000"/>
      <name val="Arial"/>
      <family val="2"/>
      <charset val="186"/>
    </font>
    <font>
      <vertAlign val="subscript"/>
      <sz val="10"/>
      <color rgb="FF000000"/>
      <name val="Fira Sans Light"/>
      <family val="2"/>
    </font>
    <font>
      <b/>
      <sz val="10"/>
      <color rgb="FF4FA1CC"/>
      <name val="Arial"/>
      <family val="2"/>
      <charset val="186"/>
      <scheme val="minor"/>
    </font>
    <font>
      <i/>
      <sz val="10"/>
      <color rgb="FF000000"/>
      <name val="Arial"/>
      <family val="2"/>
      <charset val="186"/>
    </font>
    <font>
      <vertAlign val="subscript"/>
      <sz val="10"/>
      <color rgb="FF000000"/>
      <name val="Fira Sans Book"/>
      <family val="2"/>
    </font>
    <font>
      <vertAlign val="subscript"/>
      <sz val="10"/>
      <color theme="1"/>
      <name val="Fira Sans Light"/>
      <family val="2"/>
    </font>
    <font>
      <sz val="10"/>
      <color rgb="FF000000"/>
      <name val="Times New Roman"/>
      <family val="1"/>
      <charset val="186"/>
    </font>
    <font>
      <sz val="10"/>
      <name val="Arial"/>
      <family val="2"/>
    </font>
    <font>
      <b/>
      <sz val="18"/>
      <name val="Arial"/>
      <family val="2"/>
      <charset val="186"/>
    </font>
    <font>
      <sz val="9"/>
      <name val="Arial"/>
      <family val="2"/>
      <charset val="186"/>
      <scheme val="minor"/>
    </font>
  </fonts>
  <fills count="6">
    <fill>
      <patternFill patternType="none"/>
    </fill>
    <fill>
      <patternFill patternType="gray125"/>
    </fill>
    <fill>
      <patternFill patternType="solid">
        <fgColor theme="4"/>
        <bgColor indexed="64"/>
      </patternFill>
    </fill>
    <fill>
      <patternFill patternType="solid">
        <fgColor rgb="FFC9D6D9"/>
        <bgColor indexed="64"/>
      </patternFill>
    </fill>
    <fill>
      <patternFill patternType="solid">
        <fgColor theme="0"/>
        <bgColor indexed="64"/>
      </patternFill>
    </fill>
    <fill>
      <patternFill patternType="solid">
        <fgColor rgb="FFDBE5F1"/>
        <bgColor indexed="64"/>
      </patternFill>
    </fill>
  </fills>
  <borders count="153">
    <border>
      <left/>
      <right/>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right/>
      <top/>
      <bottom style="medium">
        <color rgb="FF4FA1CC"/>
      </bottom>
      <diagonal/>
    </border>
    <border>
      <left/>
      <right/>
      <top style="medium">
        <color rgb="FF4FA1CC"/>
      </top>
      <bottom/>
      <diagonal/>
    </border>
    <border>
      <left/>
      <right/>
      <top style="dashed">
        <color rgb="FF4FA1CC"/>
      </top>
      <bottom style="dashed">
        <color rgb="FF4FA1CC"/>
      </bottom>
      <diagonal/>
    </border>
    <border>
      <left style="dashed">
        <color rgb="FF4FA1CC"/>
      </left>
      <right style="dashed">
        <color rgb="FF4FA1CC"/>
      </right>
      <top style="dashed">
        <color rgb="FF4FA1CC"/>
      </top>
      <bottom style="dashed">
        <color rgb="FF4FA1CC"/>
      </bottom>
      <diagonal/>
    </border>
    <border>
      <left style="thin">
        <color rgb="FF4FA1CC"/>
      </left>
      <right style="dashed">
        <color rgb="FF4FA1CC"/>
      </right>
      <top style="thin">
        <color rgb="FF4FA1CC"/>
      </top>
      <bottom style="dashed">
        <color rgb="FF4FA1CC"/>
      </bottom>
      <diagonal/>
    </border>
    <border>
      <left style="dashed">
        <color rgb="FF4FA1CC"/>
      </left>
      <right style="dashed">
        <color rgb="FF4FA1CC"/>
      </right>
      <top style="thin">
        <color rgb="FF4FA1CC"/>
      </top>
      <bottom style="dashed">
        <color rgb="FF4FA1CC"/>
      </bottom>
      <diagonal/>
    </border>
    <border>
      <left style="dashed">
        <color rgb="FF4FA1CC"/>
      </left>
      <right style="thin">
        <color rgb="FF4FA1CC"/>
      </right>
      <top style="thin">
        <color rgb="FF4FA1CC"/>
      </top>
      <bottom style="dashed">
        <color rgb="FF4FA1CC"/>
      </bottom>
      <diagonal/>
    </border>
    <border>
      <left style="thin">
        <color rgb="FF4FA1CC"/>
      </left>
      <right style="dashed">
        <color rgb="FF4FA1CC"/>
      </right>
      <top style="dashed">
        <color rgb="FF4FA1CC"/>
      </top>
      <bottom style="dashed">
        <color rgb="FF4FA1CC"/>
      </bottom>
      <diagonal/>
    </border>
    <border>
      <left style="dashed">
        <color rgb="FF4FA1CC"/>
      </left>
      <right style="thin">
        <color rgb="FF4FA1CC"/>
      </right>
      <top style="dashed">
        <color rgb="FF4FA1CC"/>
      </top>
      <bottom style="dashed">
        <color rgb="FF4FA1CC"/>
      </bottom>
      <diagonal/>
    </border>
    <border>
      <left style="thin">
        <color rgb="FF4FA1CC"/>
      </left>
      <right style="dashed">
        <color rgb="FF4FA1CC"/>
      </right>
      <top style="dashed">
        <color rgb="FF4FA1CC"/>
      </top>
      <bottom style="thin">
        <color rgb="FF4FA1CC"/>
      </bottom>
      <diagonal/>
    </border>
    <border>
      <left style="dashed">
        <color rgb="FF4FA1CC"/>
      </left>
      <right style="dashed">
        <color rgb="FF4FA1CC"/>
      </right>
      <top style="dashed">
        <color rgb="FF4FA1CC"/>
      </top>
      <bottom style="thin">
        <color rgb="FF4FA1CC"/>
      </bottom>
      <diagonal/>
    </border>
    <border>
      <left style="dashed">
        <color rgb="FF4FA1CC"/>
      </left>
      <right style="thin">
        <color rgb="FF4FA1CC"/>
      </right>
      <top style="dashed">
        <color rgb="FF4FA1CC"/>
      </top>
      <bottom style="thin">
        <color rgb="FF4FA1CC"/>
      </bottom>
      <diagonal/>
    </border>
    <border>
      <left/>
      <right style="thin">
        <color rgb="FF4FA1CC"/>
      </right>
      <top style="thin">
        <color rgb="FF4FA1CC"/>
      </top>
      <bottom style="dashed">
        <color rgb="FF4FA1CC"/>
      </bottom>
      <diagonal/>
    </border>
    <border>
      <left/>
      <right style="thin">
        <color rgb="FF4FA1CC"/>
      </right>
      <top style="dashed">
        <color rgb="FF4FA1CC"/>
      </top>
      <bottom style="dashed">
        <color rgb="FF4FA1CC"/>
      </bottom>
      <diagonal/>
    </border>
    <border>
      <left/>
      <right style="thin">
        <color rgb="FF4FA1CC"/>
      </right>
      <top style="dashed">
        <color rgb="FF4FA1CC"/>
      </top>
      <bottom style="thin">
        <color rgb="FF4FA1CC"/>
      </bottom>
      <diagonal/>
    </border>
    <border>
      <left/>
      <right style="dashed">
        <color rgb="FF47ABD9"/>
      </right>
      <top style="dashed">
        <color rgb="FF47ABD9"/>
      </top>
      <bottom style="dashed">
        <color rgb="FF47ABD9"/>
      </bottom>
      <diagonal/>
    </border>
    <border>
      <left style="dashed">
        <color rgb="FF47ABD9"/>
      </left>
      <right style="dashed">
        <color rgb="FF47ABD9"/>
      </right>
      <top style="dashed">
        <color rgb="FF47ABD9"/>
      </top>
      <bottom style="dashed">
        <color rgb="FF47ABD9"/>
      </bottom>
      <diagonal/>
    </border>
    <border>
      <left/>
      <right style="dashed">
        <color rgb="FF47ABD9"/>
      </right>
      <top style="dashed">
        <color rgb="FF47ABD9"/>
      </top>
      <bottom/>
      <diagonal/>
    </border>
    <border>
      <left/>
      <right/>
      <top/>
      <bottom style="medium">
        <color rgb="FF47ABD9"/>
      </bottom>
      <diagonal/>
    </border>
    <border>
      <left/>
      <right/>
      <top style="medium">
        <color rgb="FF47ABD9"/>
      </top>
      <bottom/>
      <diagonal/>
    </border>
    <border>
      <left style="thin">
        <color rgb="FF4FA1CC"/>
      </left>
      <right style="thin">
        <color rgb="FF4FA1CC"/>
      </right>
      <top style="thin">
        <color rgb="FF4FA1CC"/>
      </top>
      <bottom style="dashed">
        <color rgb="FF4FA1CC"/>
      </bottom>
      <diagonal/>
    </border>
    <border>
      <left style="dashed">
        <color rgb="FF47ABD9"/>
      </left>
      <right style="dashed">
        <color rgb="FF47ABD9"/>
      </right>
      <top style="dashed">
        <color rgb="FF47ABD9"/>
      </top>
      <bottom/>
      <diagonal/>
    </border>
    <border>
      <left/>
      <right style="dashed">
        <color rgb="FF47ABD9"/>
      </right>
      <top/>
      <bottom/>
      <diagonal/>
    </border>
    <border>
      <left/>
      <right/>
      <top/>
      <bottom style="thin">
        <color rgb="FF4FA1CC"/>
      </bottom>
      <diagonal/>
    </border>
    <border>
      <left/>
      <right style="dashed">
        <color rgb="FF4FA1CC"/>
      </right>
      <top style="thin">
        <color rgb="FF4FA1CC"/>
      </top>
      <bottom/>
      <diagonal/>
    </border>
    <border>
      <left/>
      <right/>
      <top style="thin">
        <color rgb="FF4FA1CC"/>
      </top>
      <bottom style="dashed">
        <color rgb="FF4FA1CC"/>
      </bottom>
      <diagonal/>
    </border>
    <border>
      <left/>
      <right/>
      <top/>
      <bottom style="medium">
        <color theme="5"/>
      </bottom>
      <diagonal/>
    </border>
    <border>
      <left style="thin">
        <color theme="5"/>
      </left>
      <right/>
      <top style="thin">
        <color theme="5"/>
      </top>
      <bottom style="dashed">
        <color rgb="FF4FA1CC"/>
      </bottom>
      <diagonal/>
    </border>
    <border>
      <left/>
      <right/>
      <top style="thin">
        <color theme="5"/>
      </top>
      <bottom style="dashed">
        <color rgb="FF4FA1CC"/>
      </bottom>
      <diagonal/>
    </border>
    <border>
      <left/>
      <right style="thin">
        <color theme="5"/>
      </right>
      <top style="thin">
        <color theme="5"/>
      </top>
      <bottom style="dashed">
        <color rgb="FF4FA1CC"/>
      </bottom>
      <diagonal/>
    </border>
    <border>
      <left style="thin">
        <color theme="5"/>
      </left>
      <right style="dashed">
        <color rgb="FF4FA1CC"/>
      </right>
      <top style="dashed">
        <color rgb="FF4FA1CC"/>
      </top>
      <bottom style="dashed">
        <color rgb="FF4FA1CC"/>
      </bottom>
      <diagonal/>
    </border>
    <border>
      <left style="dashed">
        <color rgb="FF4FA1CC"/>
      </left>
      <right style="thin">
        <color theme="5"/>
      </right>
      <top style="dashed">
        <color rgb="FF4FA1CC"/>
      </top>
      <bottom style="dashed">
        <color rgb="FF4FA1CC"/>
      </bottom>
      <diagonal/>
    </border>
    <border>
      <left style="thin">
        <color theme="5"/>
      </left>
      <right style="dashed">
        <color rgb="FF4FA1CC"/>
      </right>
      <top style="dashed">
        <color rgb="FF4FA1CC"/>
      </top>
      <bottom style="thin">
        <color theme="5"/>
      </bottom>
      <diagonal/>
    </border>
    <border>
      <left style="dashed">
        <color rgb="FF4FA1CC"/>
      </left>
      <right style="dashed">
        <color rgb="FF4FA1CC"/>
      </right>
      <top style="dashed">
        <color rgb="FF4FA1CC"/>
      </top>
      <bottom style="thin">
        <color theme="5"/>
      </bottom>
      <diagonal/>
    </border>
    <border>
      <left style="dashed">
        <color rgb="FF4FA1CC"/>
      </left>
      <right style="thin">
        <color theme="5"/>
      </right>
      <top style="dashed">
        <color rgb="FF4FA1CC"/>
      </top>
      <bottom style="thin">
        <color theme="5"/>
      </bottom>
      <diagonal/>
    </border>
    <border>
      <left style="thin">
        <color theme="5"/>
      </left>
      <right style="dashed">
        <color theme="5"/>
      </right>
      <top style="thin">
        <color theme="5"/>
      </top>
      <bottom style="dashed">
        <color theme="5"/>
      </bottom>
      <diagonal/>
    </border>
    <border>
      <left style="dashed">
        <color theme="5"/>
      </left>
      <right style="dashed">
        <color theme="5"/>
      </right>
      <top style="thin">
        <color theme="5"/>
      </top>
      <bottom style="dashed">
        <color theme="5"/>
      </bottom>
      <diagonal/>
    </border>
    <border>
      <left style="dashed">
        <color theme="5"/>
      </left>
      <right style="thin">
        <color theme="5"/>
      </right>
      <top style="thin">
        <color theme="5"/>
      </top>
      <bottom style="dashed">
        <color theme="5"/>
      </bottom>
      <diagonal/>
    </border>
    <border>
      <left style="thin">
        <color theme="5"/>
      </left>
      <right style="dashed">
        <color theme="5"/>
      </right>
      <top style="dashed">
        <color theme="5"/>
      </top>
      <bottom/>
      <diagonal/>
    </border>
    <border>
      <left style="dashed">
        <color theme="5"/>
      </left>
      <right style="dashed">
        <color theme="5"/>
      </right>
      <top style="dashed">
        <color theme="5"/>
      </top>
      <bottom/>
      <diagonal/>
    </border>
    <border>
      <left style="dashed">
        <color theme="5"/>
      </left>
      <right style="thin">
        <color theme="5"/>
      </right>
      <top style="dashed">
        <color theme="5"/>
      </top>
      <bottom/>
      <diagonal/>
    </border>
    <border>
      <left style="dashed">
        <color theme="5"/>
      </left>
      <right style="dashed">
        <color theme="5"/>
      </right>
      <top style="thin">
        <color theme="5"/>
      </top>
      <bottom/>
      <diagonal/>
    </border>
    <border>
      <left style="dashed">
        <color theme="5"/>
      </left>
      <right style="thin">
        <color theme="5"/>
      </right>
      <top style="thin">
        <color theme="5"/>
      </top>
      <bottom/>
      <diagonal/>
    </border>
    <border>
      <left style="thin">
        <color theme="5"/>
      </left>
      <right style="dashed">
        <color theme="5"/>
      </right>
      <top style="dashed">
        <color theme="5"/>
      </top>
      <bottom style="dashed">
        <color theme="5"/>
      </bottom>
      <diagonal/>
    </border>
    <border>
      <left style="dashed">
        <color theme="5"/>
      </left>
      <right style="dashed">
        <color theme="5"/>
      </right>
      <top style="dashed">
        <color theme="5"/>
      </top>
      <bottom style="dashed">
        <color theme="5"/>
      </bottom>
      <diagonal/>
    </border>
    <border>
      <left style="dashed">
        <color theme="5"/>
      </left>
      <right style="dashed">
        <color theme="5"/>
      </right>
      <top/>
      <bottom style="dashed">
        <color theme="5"/>
      </bottom>
      <diagonal/>
    </border>
    <border>
      <left style="dashed">
        <color theme="5"/>
      </left>
      <right style="dashed">
        <color theme="5"/>
      </right>
      <top/>
      <bottom/>
      <diagonal/>
    </border>
    <border>
      <left style="dashed">
        <color theme="5"/>
      </left>
      <right style="thin">
        <color theme="5"/>
      </right>
      <top/>
      <bottom/>
      <diagonal/>
    </border>
    <border>
      <left style="thin">
        <color theme="5"/>
      </left>
      <right style="dashed">
        <color theme="5"/>
      </right>
      <top style="dashed">
        <color theme="5"/>
      </top>
      <bottom style="thin">
        <color theme="5"/>
      </bottom>
      <diagonal/>
    </border>
    <border>
      <left style="dashed">
        <color theme="5"/>
      </left>
      <right style="dashed">
        <color theme="5"/>
      </right>
      <top style="dashed">
        <color theme="5"/>
      </top>
      <bottom style="thin">
        <color theme="5"/>
      </bottom>
      <diagonal/>
    </border>
    <border>
      <left style="dashed">
        <color theme="5"/>
      </left>
      <right style="dashed">
        <color theme="5"/>
      </right>
      <top/>
      <bottom style="thin">
        <color theme="5"/>
      </bottom>
      <diagonal/>
    </border>
    <border>
      <left style="dashed">
        <color theme="5"/>
      </left>
      <right style="thin">
        <color theme="5"/>
      </right>
      <top/>
      <bottom style="thin">
        <color theme="5"/>
      </bottom>
      <diagonal/>
    </border>
    <border>
      <left style="thin">
        <color theme="5"/>
      </left>
      <right style="dashed">
        <color theme="5"/>
      </right>
      <top/>
      <bottom style="dashed">
        <color theme="5"/>
      </bottom>
      <diagonal/>
    </border>
    <border>
      <left style="thin">
        <color theme="5"/>
      </left>
      <right style="dashed">
        <color theme="5"/>
      </right>
      <top/>
      <bottom style="thin">
        <color theme="5"/>
      </bottom>
      <diagonal/>
    </border>
    <border>
      <left/>
      <right style="dashed">
        <color rgb="FF4FA1CC"/>
      </right>
      <top/>
      <bottom style="thin">
        <color rgb="FF4FA1CC"/>
      </bottom>
      <diagonal/>
    </border>
    <border>
      <left/>
      <right/>
      <top style="dashed">
        <color rgb="FF4FA1CC"/>
      </top>
      <bottom style="thin">
        <color rgb="FF4FA1CC"/>
      </bottom>
      <diagonal/>
    </border>
    <border>
      <left/>
      <right/>
      <top/>
      <bottom style="dashed">
        <color rgb="FF4FA1CC"/>
      </bottom>
      <diagonal/>
    </border>
    <border>
      <left style="dashed">
        <color rgb="FF4FA1CC"/>
      </left>
      <right/>
      <top style="thin">
        <color rgb="FF4FA1CC"/>
      </top>
      <bottom style="dashed">
        <color rgb="FF4FA1CC"/>
      </bottom>
      <diagonal/>
    </border>
    <border>
      <left style="dashed">
        <color rgb="FF4FA1CC"/>
      </left>
      <right/>
      <top style="thin">
        <color rgb="FF4FA1CC"/>
      </top>
      <bottom/>
      <diagonal/>
    </border>
    <border>
      <left style="dashed">
        <color rgb="FF4FA1CC"/>
      </left>
      <right/>
      <top/>
      <bottom style="dashed">
        <color rgb="FF4FA1CC"/>
      </bottom>
      <diagonal/>
    </border>
    <border>
      <left/>
      <right style="dashed">
        <color rgb="FF4FA1CC"/>
      </right>
      <top/>
      <bottom/>
      <diagonal/>
    </border>
    <border>
      <left style="dashed">
        <color rgb="FF4FA1CC"/>
      </left>
      <right style="dashed">
        <color rgb="FF4FA1CC"/>
      </right>
      <top/>
      <bottom style="dashed">
        <color rgb="FF4FA1CC"/>
      </bottom>
      <diagonal/>
    </border>
    <border>
      <left style="dashed">
        <color rgb="FF4FA1CC"/>
      </left>
      <right/>
      <top/>
      <bottom/>
      <diagonal/>
    </border>
    <border>
      <left style="dashed">
        <color rgb="FF4FA1CC"/>
      </left>
      <right style="dashed">
        <color rgb="FF4FA1CC"/>
      </right>
      <top/>
      <bottom/>
      <diagonal/>
    </border>
    <border>
      <left/>
      <right/>
      <top style="thin">
        <color rgb="FF4FA1CC"/>
      </top>
      <bottom/>
      <diagonal/>
    </border>
    <border>
      <left style="dashed">
        <color rgb="FF4FA1CC"/>
      </left>
      <right/>
      <top style="dashed">
        <color rgb="FF4FA1CC"/>
      </top>
      <bottom style="dashed">
        <color rgb="FF4FA1CC"/>
      </bottom>
      <diagonal/>
    </border>
    <border>
      <left style="dashed">
        <color rgb="FF4FA1CC"/>
      </left>
      <right/>
      <top style="dashed">
        <color rgb="FF4FA1CC"/>
      </top>
      <bottom style="thin">
        <color rgb="FF4FA1CC"/>
      </bottom>
      <diagonal/>
    </border>
    <border>
      <left style="thin">
        <color theme="5"/>
      </left>
      <right style="thin">
        <color theme="5"/>
      </right>
      <top style="thin">
        <color theme="5"/>
      </top>
      <bottom/>
      <diagonal/>
    </border>
    <border>
      <left style="thin">
        <color theme="5"/>
      </left>
      <right style="thin">
        <color theme="5"/>
      </right>
      <top/>
      <bottom/>
      <diagonal/>
    </border>
    <border>
      <left/>
      <right style="dashed">
        <color theme="5"/>
      </right>
      <top style="dashed">
        <color theme="5"/>
      </top>
      <bottom style="dashed">
        <color theme="5"/>
      </bottom>
      <diagonal/>
    </border>
    <border>
      <left style="thin">
        <color theme="5"/>
      </left>
      <right style="thin">
        <color theme="5"/>
      </right>
      <top style="dashed">
        <color theme="5"/>
      </top>
      <bottom style="dashed">
        <color theme="5"/>
      </bottom>
      <diagonal/>
    </border>
    <border>
      <left style="thin">
        <color theme="5"/>
      </left>
      <right style="thin">
        <color theme="5"/>
      </right>
      <top/>
      <bottom style="thin">
        <color theme="5"/>
      </bottom>
      <diagonal/>
    </border>
    <border>
      <left style="thin">
        <color theme="5"/>
      </left>
      <right style="dashed">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style="thin">
        <color theme="5"/>
      </left>
      <right style="thin">
        <color theme="5"/>
      </right>
      <top style="dashed">
        <color theme="5"/>
      </top>
      <bottom style="thin">
        <color theme="5"/>
      </bottom>
      <diagonal/>
    </border>
    <border>
      <left style="thin">
        <color theme="5"/>
      </left>
      <right/>
      <top/>
      <bottom style="thin">
        <color theme="5"/>
      </bottom>
      <diagonal/>
    </border>
    <border>
      <left style="thin">
        <color theme="5"/>
      </left>
      <right style="thin">
        <color theme="5"/>
      </right>
      <top style="dashed">
        <color theme="5"/>
      </top>
      <bottom/>
      <diagonal/>
    </border>
    <border>
      <left/>
      <right style="dashed">
        <color theme="5"/>
      </right>
      <top/>
      <bottom style="dashed">
        <color theme="5"/>
      </bottom>
      <diagonal/>
    </border>
    <border>
      <left style="thin">
        <color theme="5"/>
      </left>
      <right style="thin">
        <color theme="5"/>
      </right>
      <top/>
      <bottom style="dashed">
        <color theme="5"/>
      </bottom>
      <diagonal/>
    </border>
    <border>
      <left/>
      <right style="thin">
        <color theme="5"/>
      </right>
      <top style="thin">
        <color theme="5"/>
      </top>
      <bottom style="thin">
        <color theme="5"/>
      </bottom>
      <diagonal/>
    </border>
    <border>
      <left style="dashed">
        <color rgb="FF4FA1CC"/>
      </left>
      <right style="dashed">
        <color rgb="FF4FA1CC"/>
      </right>
      <top style="thin">
        <color rgb="FF4FA1CC"/>
      </top>
      <bottom/>
      <diagonal/>
    </border>
    <border>
      <left style="dashed">
        <color rgb="FF4FA1CC"/>
      </left>
      <right style="dashed">
        <color rgb="FF4FA1CC"/>
      </right>
      <top/>
      <bottom style="thin">
        <color rgb="FF4FA1CC"/>
      </bottom>
      <diagonal/>
    </border>
    <border>
      <left style="dashed">
        <color theme="5"/>
      </left>
      <right style="thin">
        <color theme="5"/>
      </right>
      <top style="dashed">
        <color theme="5"/>
      </top>
      <bottom style="dashed">
        <color theme="5"/>
      </bottom>
      <diagonal/>
    </border>
    <border>
      <left style="dashed">
        <color theme="5"/>
      </left>
      <right style="thin">
        <color theme="5"/>
      </right>
      <top style="dashed">
        <color theme="5"/>
      </top>
      <bottom style="thin">
        <color theme="5"/>
      </bottom>
      <diagonal/>
    </border>
    <border>
      <left style="thin">
        <color theme="5"/>
      </left>
      <right style="thin">
        <color theme="5"/>
      </right>
      <top style="thin">
        <color theme="5"/>
      </top>
      <bottom style="dashed">
        <color theme="5"/>
      </bottom>
      <diagonal/>
    </border>
    <border>
      <left/>
      <right style="thin">
        <color theme="5"/>
      </right>
      <top/>
      <bottom/>
      <diagonal/>
    </border>
    <border>
      <left style="thin">
        <color theme="5"/>
      </left>
      <right/>
      <top style="thin">
        <color theme="5"/>
      </top>
      <bottom/>
      <diagonal/>
    </border>
    <border>
      <left style="thin">
        <color theme="5"/>
      </left>
      <right/>
      <top/>
      <bottom/>
      <diagonal/>
    </border>
    <border>
      <left/>
      <right style="dashed">
        <color theme="5"/>
      </right>
      <top style="dashed">
        <color theme="5"/>
      </top>
      <bottom style="thin">
        <color theme="5"/>
      </bottom>
      <diagonal/>
    </border>
    <border>
      <left/>
      <right style="dashed">
        <color theme="5"/>
      </right>
      <top style="thin">
        <color theme="5"/>
      </top>
      <bottom style="dashed">
        <color theme="5"/>
      </bottom>
      <diagonal/>
    </border>
    <border>
      <left/>
      <right style="dashed">
        <color theme="5"/>
      </right>
      <top/>
      <bottom/>
      <diagonal/>
    </border>
    <border>
      <left/>
      <right style="dashed">
        <color theme="5"/>
      </right>
      <top style="dashed">
        <color theme="5"/>
      </top>
      <bottom/>
      <diagonal/>
    </border>
    <border>
      <left/>
      <right style="thin">
        <color theme="5"/>
      </right>
      <top style="thin">
        <color theme="5"/>
      </top>
      <bottom style="dashed">
        <color theme="5"/>
      </bottom>
      <diagonal/>
    </border>
    <border>
      <left/>
      <right style="thin">
        <color theme="5"/>
      </right>
      <top style="dashed">
        <color theme="5"/>
      </top>
      <bottom style="dashed">
        <color theme="5"/>
      </bottom>
      <diagonal/>
    </border>
    <border>
      <left/>
      <right style="thin">
        <color theme="5"/>
      </right>
      <top style="dashed">
        <color theme="5"/>
      </top>
      <bottom style="thin">
        <color theme="5"/>
      </bottom>
      <diagonal/>
    </border>
    <border>
      <left/>
      <right style="thin">
        <color theme="5"/>
      </right>
      <top style="dashed">
        <color theme="5"/>
      </top>
      <bottom/>
      <diagonal/>
    </border>
    <border>
      <left/>
      <right style="thin">
        <color theme="5"/>
      </right>
      <top/>
      <bottom style="dashed">
        <color theme="5"/>
      </bottom>
      <diagonal/>
    </border>
    <border>
      <left/>
      <right style="thin">
        <color theme="5"/>
      </right>
      <top/>
      <bottom style="thin">
        <color theme="5"/>
      </bottom>
      <diagonal/>
    </border>
    <border>
      <left/>
      <right style="dashed">
        <color theme="5"/>
      </right>
      <top/>
      <bottom style="thin">
        <color theme="5"/>
      </bottom>
      <diagonal/>
    </border>
    <border>
      <left/>
      <right style="dashed">
        <color theme="5"/>
      </right>
      <top style="dashed">
        <color rgb="FF4FA1CC"/>
      </top>
      <bottom style="dashed">
        <color rgb="FF4FA1CC"/>
      </bottom>
      <diagonal/>
    </border>
    <border>
      <left/>
      <right style="dashed">
        <color theme="5"/>
      </right>
      <top/>
      <bottom style="thin">
        <color rgb="FF4FA1CC"/>
      </bottom>
      <diagonal/>
    </border>
    <border>
      <left style="dashed">
        <color rgb="FF4FA1CC"/>
      </left>
      <right style="dashed">
        <color theme="5"/>
      </right>
      <top style="thin">
        <color rgb="FF4FA1CC"/>
      </top>
      <bottom style="thin">
        <color rgb="FF4FA1CC"/>
      </bottom>
      <diagonal/>
    </border>
    <border>
      <left/>
      <right style="dashed">
        <color theme="5"/>
      </right>
      <top style="thin">
        <color rgb="FF4FA1CC"/>
      </top>
      <bottom style="dashed">
        <color rgb="FF4FA1CC"/>
      </bottom>
      <diagonal/>
    </border>
    <border>
      <left style="dashed">
        <color theme="5"/>
      </left>
      <right style="dashed">
        <color theme="5"/>
      </right>
      <top style="thin">
        <color rgb="FF4FA1CC"/>
      </top>
      <bottom style="thin">
        <color rgb="FF4FA1CC"/>
      </bottom>
      <diagonal/>
    </border>
    <border>
      <left style="dashed">
        <color theme="5"/>
      </left>
      <right style="dashed">
        <color theme="5"/>
      </right>
      <top style="thin">
        <color rgb="FF4FA1CC"/>
      </top>
      <bottom style="dashed">
        <color rgb="FF4FA1CC"/>
      </bottom>
      <diagonal/>
    </border>
    <border>
      <left style="dashed">
        <color theme="5"/>
      </left>
      <right style="dashed">
        <color theme="5"/>
      </right>
      <top style="dashed">
        <color rgb="FF4FA1CC"/>
      </top>
      <bottom style="dashed">
        <color rgb="FF4FA1CC"/>
      </bottom>
      <diagonal/>
    </border>
    <border>
      <left style="dashed">
        <color theme="5"/>
      </left>
      <right style="dashed">
        <color theme="5"/>
      </right>
      <top/>
      <bottom style="thin">
        <color rgb="FF4FA1CC"/>
      </bottom>
      <diagonal/>
    </border>
    <border>
      <left style="dashed">
        <color theme="5"/>
      </left>
      <right style="dashed">
        <color rgb="FF4FA1CC"/>
      </right>
      <top style="thin">
        <color rgb="FF4FA1CC"/>
      </top>
      <bottom style="thin">
        <color theme="5"/>
      </bottom>
      <diagonal/>
    </border>
    <border>
      <left/>
      <right style="dashed">
        <color theme="5"/>
      </right>
      <top/>
      <bottom style="dashed">
        <color rgb="FF4FA1CC"/>
      </bottom>
      <diagonal/>
    </border>
    <border>
      <left/>
      <right style="dashed">
        <color rgb="FF4FA1CC"/>
      </right>
      <top style="dashed">
        <color rgb="FF4FA1CC"/>
      </top>
      <bottom style="dashed">
        <color rgb="FF4FA1CC"/>
      </bottom>
      <diagonal/>
    </border>
    <border>
      <left style="dashed">
        <color rgb="FF4FA1CC"/>
      </left>
      <right style="dashed">
        <color rgb="FF4FA1CC"/>
      </right>
      <top style="dashed">
        <color rgb="FF4FA1CC"/>
      </top>
      <bottom/>
      <diagonal/>
    </border>
    <border>
      <left style="thin">
        <color theme="5"/>
      </left>
      <right style="dashed">
        <color rgb="FF47ABD9"/>
      </right>
      <top style="thin">
        <color theme="5"/>
      </top>
      <bottom style="dashed">
        <color rgb="FF47ABD9"/>
      </bottom>
      <diagonal/>
    </border>
    <border>
      <left style="dashed">
        <color rgb="FF47ABD9"/>
      </left>
      <right style="dashed">
        <color rgb="FF47ABD9"/>
      </right>
      <top style="thin">
        <color theme="5"/>
      </top>
      <bottom style="dashed">
        <color rgb="FF47ABD9"/>
      </bottom>
      <diagonal/>
    </border>
    <border>
      <left style="dashed">
        <color rgb="FF47ABD9"/>
      </left>
      <right style="thin">
        <color theme="5"/>
      </right>
      <top style="thin">
        <color theme="5"/>
      </top>
      <bottom style="dashed">
        <color rgb="FF47ABD9"/>
      </bottom>
      <diagonal/>
    </border>
    <border>
      <left style="thin">
        <color theme="5"/>
      </left>
      <right style="dashed">
        <color rgb="FF47ABD9"/>
      </right>
      <top style="dashed">
        <color rgb="FF47ABD9"/>
      </top>
      <bottom style="dashed">
        <color rgb="FF47ABD9"/>
      </bottom>
      <diagonal/>
    </border>
    <border>
      <left style="dashed">
        <color rgb="FF47ABD9"/>
      </left>
      <right style="thin">
        <color theme="5"/>
      </right>
      <top style="dashed">
        <color rgb="FF47ABD9"/>
      </top>
      <bottom style="dashed">
        <color rgb="FF47ABD9"/>
      </bottom>
      <diagonal/>
    </border>
    <border>
      <left style="thin">
        <color theme="5"/>
      </left>
      <right style="dashed">
        <color rgb="FF47ABD9"/>
      </right>
      <top style="dashed">
        <color rgb="FF47ABD9"/>
      </top>
      <bottom/>
      <diagonal/>
    </border>
    <border>
      <left style="dashed">
        <color rgb="FF47ABD9"/>
      </left>
      <right style="thin">
        <color theme="5"/>
      </right>
      <top style="dashed">
        <color rgb="FF47ABD9"/>
      </top>
      <bottom/>
      <diagonal/>
    </border>
    <border>
      <left style="thin">
        <color theme="5"/>
      </left>
      <right style="dashed">
        <color rgb="FF47ABD9"/>
      </right>
      <top style="dashed">
        <color rgb="FF47ABD9"/>
      </top>
      <bottom style="dashed">
        <color theme="5"/>
      </bottom>
      <diagonal/>
    </border>
    <border>
      <left/>
      <right style="dashed">
        <color rgb="FF47ABD9"/>
      </right>
      <top style="dashed">
        <color rgb="FF47ABD9"/>
      </top>
      <bottom style="dashed">
        <color theme="5"/>
      </bottom>
      <diagonal/>
    </border>
    <border>
      <left style="dashed">
        <color rgb="FF47ABD9"/>
      </left>
      <right style="dashed">
        <color rgb="FF47ABD9"/>
      </right>
      <top style="dashed">
        <color rgb="FF47ABD9"/>
      </top>
      <bottom style="dashed">
        <color theme="5"/>
      </bottom>
      <diagonal/>
    </border>
    <border>
      <left style="dashed">
        <color rgb="FF47ABD9"/>
      </left>
      <right style="thin">
        <color theme="5"/>
      </right>
      <top style="dashed">
        <color rgb="FF47ABD9"/>
      </top>
      <bottom style="dashed">
        <color theme="5"/>
      </bottom>
      <diagonal/>
    </border>
    <border>
      <left style="dashed">
        <color theme="5"/>
      </left>
      <right/>
      <top style="dashed">
        <color theme="5"/>
      </top>
      <bottom style="thin">
        <color theme="5"/>
      </bottom>
      <diagonal/>
    </border>
    <border>
      <left/>
      <right style="dashed">
        <color rgb="FF4FA1CC"/>
      </right>
      <top style="thin">
        <color rgb="FF4FA1CC"/>
      </top>
      <bottom style="dashed">
        <color rgb="FF4FA1CC"/>
      </bottom>
      <diagonal/>
    </border>
    <border>
      <left/>
      <right style="dashed">
        <color rgb="FF4FA1CC"/>
      </right>
      <top style="dashed">
        <color rgb="FF4FA1CC"/>
      </top>
      <bottom style="thin">
        <color rgb="FF4FA1CC"/>
      </bottom>
      <diagonal/>
    </border>
    <border>
      <left/>
      <right/>
      <top style="dashed">
        <color rgb="FF47ABD9"/>
      </top>
      <bottom style="dashed">
        <color rgb="FF47ABD9"/>
      </bottom>
      <diagonal/>
    </border>
    <border>
      <left/>
      <right style="dashed">
        <color rgb="FF4FA1CC"/>
      </right>
      <top style="thin">
        <color rgb="FF4FA1CC"/>
      </top>
      <bottom style="thin">
        <color rgb="FF4FA1CC"/>
      </bottom>
      <diagonal/>
    </border>
    <border>
      <left style="dashed">
        <color rgb="FF4FA1CC"/>
      </left>
      <right style="dashed">
        <color rgb="FF4FA1CC"/>
      </right>
      <top style="thin">
        <color rgb="FF4FA1CC"/>
      </top>
      <bottom style="thin">
        <color rgb="FF4FA1CC"/>
      </bottom>
      <diagonal/>
    </border>
    <border>
      <left style="dashed">
        <color rgb="FF4FA1CC"/>
      </left>
      <right/>
      <top style="thin">
        <color rgb="FF4FA1CC"/>
      </top>
      <bottom style="thin">
        <color rgb="FF4FA1CC"/>
      </bottom>
      <diagonal/>
    </border>
    <border>
      <left style="dashed">
        <color rgb="FF4FA1CC"/>
      </left>
      <right/>
      <top style="dashed">
        <color rgb="FF4FA1CC"/>
      </top>
      <bottom/>
      <diagonal/>
    </border>
    <border>
      <left style="dotted">
        <color rgb="FF4FA1CC"/>
      </left>
      <right style="dotted">
        <color rgb="FF4FA1CC"/>
      </right>
      <top style="dotted">
        <color rgb="FF4FA1CC"/>
      </top>
      <bottom/>
      <diagonal/>
    </border>
    <border>
      <left style="dotted">
        <color rgb="FF4FA1CC"/>
      </left>
      <right style="dashed">
        <color rgb="FF4FA1CC"/>
      </right>
      <top style="dashed">
        <color rgb="FF4FA1CC"/>
      </top>
      <bottom style="dashed">
        <color rgb="FF4FA1CC"/>
      </bottom>
      <diagonal/>
    </border>
    <border>
      <left style="dashed">
        <color rgb="FF4FA1CC"/>
      </left>
      <right/>
      <top style="dashed">
        <color rgb="FF4FA1CC"/>
      </top>
      <bottom style="dotted">
        <color rgb="FF4FA1CC"/>
      </bottom>
      <diagonal/>
    </border>
    <border>
      <left style="dashed">
        <color rgb="FF4FA1CC"/>
      </left>
      <right style="dashed">
        <color rgb="FF4FA1CC"/>
      </right>
      <top style="dashed">
        <color rgb="FF4FA1CC"/>
      </top>
      <bottom style="dotted">
        <color rgb="FF4FA1CC"/>
      </bottom>
      <diagonal/>
    </border>
    <border>
      <left/>
      <right style="dashed">
        <color rgb="FF4FA1CC"/>
      </right>
      <top style="dashed">
        <color rgb="FF4FA1CC"/>
      </top>
      <bottom/>
      <diagonal/>
    </border>
    <border>
      <left/>
      <right style="dashed">
        <color rgb="FF4FA1CC"/>
      </right>
      <top/>
      <bottom style="dashed">
        <color rgb="FF4FA1CC"/>
      </bottom>
      <diagonal/>
    </border>
    <border>
      <left style="dashed">
        <color rgb="FF4FA1CC"/>
      </left>
      <right style="dotted">
        <color rgb="FF4FA1CC"/>
      </right>
      <top/>
      <bottom style="thin">
        <color rgb="FF4FA1CC"/>
      </bottom>
      <diagonal/>
    </border>
    <border>
      <left style="dotted">
        <color rgb="FF4FA1CC"/>
      </left>
      <right style="dotted">
        <color rgb="FF4FA1CC"/>
      </right>
      <top/>
      <bottom style="thin">
        <color rgb="FF4FA1CC"/>
      </bottom>
      <diagonal/>
    </border>
    <border>
      <left/>
      <right/>
      <top style="dashed">
        <color rgb="FF4FA1CC"/>
      </top>
      <bottom/>
      <diagonal/>
    </border>
    <border>
      <left style="thin">
        <color rgb="FF47ABD9"/>
      </left>
      <right style="dashed">
        <color rgb="FF47ABD9"/>
      </right>
      <top style="thin">
        <color rgb="FF47ABD9"/>
      </top>
      <bottom style="dashed">
        <color rgb="FF47ABD9"/>
      </bottom>
      <diagonal/>
    </border>
    <border>
      <left style="dashed">
        <color rgb="FF47ABD9"/>
      </left>
      <right style="thin">
        <color rgb="FF47ABD9"/>
      </right>
      <top style="thin">
        <color rgb="FF47ABD9"/>
      </top>
      <bottom style="dashed">
        <color rgb="FF47ABD9"/>
      </bottom>
      <diagonal/>
    </border>
    <border>
      <left style="thin">
        <color rgb="FF47ABD9"/>
      </left>
      <right style="dashed">
        <color rgb="FF47ABD9"/>
      </right>
      <top style="dashed">
        <color rgb="FF47ABD9"/>
      </top>
      <bottom style="dashed">
        <color rgb="FF47ABD9"/>
      </bottom>
      <diagonal/>
    </border>
    <border>
      <left style="dashed">
        <color rgb="FF47ABD9"/>
      </left>
      <right style="thin">
        <color rgb="FF47ABD9"/>
      </right>
      <top style="dashed">
        <color rgb="FF47ABD9"/>
      </top>
      <bottom style="dashed">
        <color rgb="FF47ABD9"/>
      </bottom>
      <diagonal/>
    </border>
    <border>
      <left style="thin">
        <color rgb="FF47ABD9"/>
      </left>
      <right style="dashed">
        <color rgb="FF47ABD9"/>
      </right>
      <top style="dashed">
        <color rgb="FF47ABD9"/>
      </top>
      <bottom style="thin">
        <color rgb="FF47ABD9"/>
      </bottom>
      <diagonal/>
    </border>
    <border>
      <left style="dashed">
        <color rgb="FF47ABD9"/>
      </left>
      <right style="thin">
        <color rgb="FF47ABD9"/>
      </right>
      <top style="dashed">
        <color rgb="FF47ABD9"/>
      </top>
      <bottom style="thin">
        <color rgb="FF47ABD9"/>
      </bottom>
      <diagonal/>
    </border>
    <border>
      <left style="dashed">
        <color rgb="FF47ABD9"/>
      </left>
      <right style="dashed">
        <color rgb="FF47ABD9"/>
      </right>
      <top style="thin">
        <color rgb="FF47ABD9"/>
      </top>
      <bottom style="dashed">
        <color rgb="FF47ABD9"/>
      </bottom>
      <diagonal/>
    </border>
    <border>
      <left style="dashed">
        <color rgb="FF47ABD9"/>
      </left>
      <right style="dashed">
        <color rgb="FF47ABD9"/>
      </right>
      <top style="dashed">
        <color rgb="FF47ABD9"/>
      </top>
      <bottom style="thin">
        <color rgb="FF47ABD9"/>
      </bottom>
      <diagonal/>
    </border>
    <border>
      <left style="dashed">
        <color rgb="FF4FA1CC"/>
      </left>
      <right/>
      <top/>
      <bottom style="thin">
        <color rgb="FF4FA1CC"/>
      </bottom>
      <diagonal/>
    </border>
  </borders>
  <cellStyleXfs count="30">
    <xf numFmtId="0" fontId="0" fillId="0" borderId="0"/>
    <xf numFmtId="0" fontId="9" fillId="0" borderId="0"/>
    <xf numFmtId="0" fontId="11" fillId="0" borderId="0" applyNumberFormat="0" applyFill="0" applyBorder="0" applyAlignment="0" applyProtection="0">
      <alignment vertical="top"/>
      <protection locked="0"/>
    </xf>
    <xf numFmtId="0" fontId="7" fillId="0" borderId="0"/>
    <xf numFmtId="0" fontId="17" fillId="0" borderId="0"/>
    <xf numFmtId="0" fontId="14" fillId="0" borderId="0"/>
    <xf numFmtId="0" fontId="6" fillId="0" borderId="0"/>
    <xf numFmtId="0" fontId="18" fillId="0" borderId="0"/>
    <xf numFmtId="0" fontId="14" fillId="0" borderId="0"/>
    <xf numFmtId="0" fontId="19" fillId="0" borderId="0"/>
    <xf numFmtId="9" fontId="19" fillId="0" borderId="0" applyFont="0" applyFill="0" applyBorder="0" applyAlignment="0" applyProtection="0"/>
    <xf numFmtId="0" fontId="20" fillId="0" borderId="0"/>
    <xf numFmtId="0" fontId="17" fillId="0" borderId="0" applyNumberFormat="0" applyFill="0" applyBorder="0" applyAlignment="0" applyProtection="0"/>
    <xf numFmtId="0" fontId="17" fillId="0" borderId="0" applyNumberFormat="0" applyFill="0" applyBorder="0" applyAlignment="0" applyProtection="0"/>
    <xf numFmtId="0" fontId="5" fillId="0" borderId="0"/>
    <xf numFmtId="0" fontId="11" fillId="0" borderId="0" applyNumberFormat="0" applyFill="0" applyBorder="0" applyAlignment="0" applyProtection="0">
      <alignment vertical="top"/>
      <protection locked="0"/>
    </xf>
    <xf numFmtId="0" fontId="5" fillId="0" borderId="0"/>
    <xf numFmtId="0" fontId="14" fillId="0" borderId="0"/>
    <xf numFmtId="0" fontId="19" fillId="0" borderId="0"/>
    <xf numFmtId="0" fontId="4" fillId="0" borderId="0"/>
    <xf numFmtId="0" fontId="37" fillId="0" borderId="0" applyNumberFormat="0" applyBorder="0" applyAlignment="0"/>
    <xf numFmtId="0" fontId="3" fillId="0" borderId="0"/>
    <xf numFmtId="0" fontId="3" fillId="0" borderId="0"/>
    <xf numFmtId="0" fontId="18" fillId="0" borderId="0"/>
    <xf numFmtId="0" fontId="42" fillId="0" borderId="0"/>
    <xf numFmtId="0" fontId="42" fillId="0" borderId="0"/>
    <xf numFmtId="0" fontId="2" fillId="0" borderId="0"/>
    <xf numFmtId="0" fontId="2" fillId="0" borderId="0"/>
    <xf numFmtId="0" fontId="58" fillId="0" borderId="0" applyNumberFormat="0" applyFill="0" applyBorder="0" applyAlignment="0" applyProtection="0"/>
    <xf numFmtId="0" fontId="94" fillId="0" borderId="0"/>
  </cellStyleXfs>
  <cellXfs count="803">
    <xf numFmtId="0" fontId="0" fillId="0" borderId="0" xfId="0"/>
    <xf numFmtId="0" fontId="0" fillId="0" borderId="0" xfId="0" applyBorder="1"/>
    <xf numFmtId="0" fontId="21" fillId="0" borderId="0" xfId="0" applyFont="1"/>
    <xf numFmtId="0" fontId="0" fillId="0" borderId="11" xfId="0" applyBorder="1"/>
    <xf numFmtId="0" fontId="0" fillId="0" borderId="13" xfId="0" applyBorder="1"/>
    <xf numFmtId="0" fontId="0" fillId="0" borderId="8" xfId="0" applyBorder="1"/>
    <xf numFmtId="0" fontId="0" fillId="0" borderId="0" xfId="0" applyAlignment="1">
      <alignment horizontal="right"/>
    </xf>
    <xf numFmtId="0" fontId="0" fillId="0" borderId="0" xfId="0" applyBorder="1" applyAlignment="1">
      <alignment horizontal="left"/>
    </xf>
    <xf numFmtId="165" fontId="0" fillId="0" borderId="10" xfId="0" applyNumberFormat="1" applyBorder="1"/>
    <xf numFmtId="165" fontId="0" fillId="0" borderId="12" xfId="0" applyNumberFormat="1" applyBorder="1"/>
    <xf numFmtId="165" fontId="0" fillId="0" borderId="15" xfId="0" applyNumberFormat="1" applyBorder="1"/>
    <xf numFmtId="0" fontId="27" fillId="0" borderId="0" xfId="0" applyFont="1" applyAlignment="1">
      <alignment horizontal="center" vertical="center"/>
    </xf>
    <xf numFmtId="166" fontId="0" fillId="0" borderId="0" xfId="0" applyNumberFormat="1" applyBorder="1" applyAlignment="1">
      <alignment horizontal="right" indent="2"/>
    </xf>
    <xf numFmtId="0" fontId="14" fillId="0" borderId="0" xfId="5"/>
    <xf numFmtId="0" fontId="13" fillId="0" borderId="5" xfId="5" applyFont="1" applyBorder="1" applyAlignment="1">
      <alignment horizontal="justify" vertical="center" wrapText="1"/>
    </xf>
    <xf numFmtId="0" fontId="15" fillId="0" borderId="0" xfId="5" applyFont="1" applyAlignment="1">
      <alignment vertical="top" wrapText="1"/>
    </xf>
    <xf numFmtId="164" fontId="14" fillId="0" borderId="0" xfId="5" applyNumberFormat="1"/>
    <xf numFmtId="164" fontId="29" fillId="0" borderId="0" xfId="5" applyNumberFormat="1" applyFont="1"/>
    <xf numFmtId="0" fontId="14" fillId="0" borderId="0" xfId="5" applyAlignment="1">
      <alignment horizontal="center"/>
    </xf>
    <xf numFmtId="167" fontId="14" fillId="0" borderId="0" xfId="5" applyNumberFormat="1" applyAlignment="1">
      <alignment horizontal="center"/>
    </xf>
    <xf numFmtId="0" fontId="12" fillId="0" borderId="0" xfId="15" applyFont="1" applyAlignment="1" applyProtection="1"/>
    <xf numFmtId="0" fontId="30" fillId="0" borderId="0" xfId="0" applyFont="1"/>
    <xf numFmtId="165" fontId="28" fillId="0" borderId="12" xfId="0" applyNumberFormat="1" applyFont="1" applyBorder="1"/>
    <xf numFmtId="165" fontId="28" fillId="0" borderId="10" xfId="0" applyNumberFormat="1" applyFont="1" applyBorder="1"/>
    <xf numFmtId="168" fontId="0" fillId="0" borderId="0" xfId="0" applyNumberFormat="1" applyBorder="1"/>
    <xf numFmtId="0" fontId="28" fillId="0" borderId="11" xfId="0" applyFont="1" applyBorder="1"/>
    <xf numFmtId="165" fontId="0" fillId="0" borderId="0" xfId="0" applyNumberFormat="1"/>
    <xf numFmtId="0" fontId="33" fillId="0" borderId="0" xfId="2" applyFont="1" applyAlignment="1" applyProtection="1"/>
    <xf numFmtId="0" fontId="33" fillId="0" borderId="2" xfId="2" applyFont="1" applyBorder="1" applyAlignment="1" applyProtection="1">
      <alignment horizontal="left" indent="4"/>
    </xf>
    <xf numFmtId="0" fontId="30" fillId="2" borderId="0" xfId="0" applyFont="1" applyFill="1"/>
    <xf numFmtId="0" fontId="30" fillId="0" borderId="1" xfId="0" applyFont="1" applyBorder="1"/>
    <xf numFmtId="0" fontId="34" fillId="3" borderId="2" xfId="0" applyFont="1" applyFill="1" applyBorder="1" applyAlignment="1">
      <alignment horizontal="left" indent="2"/>
    </xf>
    <xf numFmtId="0" fontId="34" fillId="0" borderId="2" xfId="0" applyFont="1" applyBorder="1"/>
    <xf numFmtId="0" fontId="35" fillId="0" borderId="2" xfId="0" applyFont="1" applyBorder="1"/>
    <xf numFmtId="0" fontId="36" fillId="0" borderId="2" xfId="0" applyFont="1" applyBorder="1"/>
    <xf numFmtId="0" fontId="34" fillId="0" borderId="2" xfId="0" applyFont="1" applyFill="1" applyBorder="1" applyAlignment="1">
      <alignment horizontal="left" indent="2"/>
    </xf>
    <xf numFmtId="0" fontId="22" fillId="0" borderId="0" xfId="2" applyFont="1" applyAlignment="1" applyProtection="1">
      <alignment horizontal="left"/>
    </xf>
    <xf numFmtId="0" fontId="0" fillId="0" borderId="0" xfId="0"/>
    <xf numFmtId="0" fontId="24" fillId="0" borderId="5" xfId="5" applyFont="1" applyBorder="1" applyAlignment="1">
      <alignment horizontal="left" vertical="center" wrapText="1"/>
    </xf>
    <xf numFmtId="0" fontId="3" fillId="0" borderId="8" xfId="5" applyFont="1" applyBorder="1"/>
    <xf numFmtId="0" fontId="3" fillId="0" borderId="10" xfId="5" applyFont="1" applyBorder="1" applyAlignment="1">
      <alignment horizontal="center" vertical="center" wrapText="1"/>
    </xf>
    <xf numFmtId="0" fontId="3" fillId="0" borderId="8" xfId="5" applyFont="1" applyBorder="1" applyAlignment="1">
      <alignment horizontal="center" vertical="center"/>
    </xf>
    <xf numFmtId="0" fontId="3" fillId="0" borderId="24" xfId="5" applyFont="1" applyBorder="1" applyAlignment="1">
      <alignment horizontal="center" vertical="center"/>
    </xf>
    <xf numFmtId="0" fontId="3" fillId="0" borderId="11" xfId="5" applyFont="1" applyBorder="1" applyAlignment="1">
      <alignment horizontal="left"/>
    </xf>
    <xf numFmtId="167" fontId="32" fillId="0" borderId="12" xfId="5" applyNumberFormat="1" applyFont="1" applyBorder="1" applyAlignment="1">
      <alignment horizontal="center"/>
    </xf>
    <xf numFmtId="167" fontId="32" fillId="0" borderId="7" xfId="5" applyNumberFormat="1" applyFont="1" applyBorder="1" applyAlignment="1">
      <alignment horizontal="center"/>
    </xf>
    <xf numFmtId="0" fontId="3" fillId="0" borderId="13" xfId="5" applyFont="1" applyBorder="1" applyAlignment="1">
      <alignment horizontal="left"/>
    </xf>
    <xf numFmtId="167" fontId="32" fillId="0" borderId="15" xfId="5" applyNumberFormat="1" applyFont="1" applyBorder="1" applyAlignment="1">
      <alignment horizontal="center"/>
    </xf>
    <xf numFmtId="167" fontId="32" fillId="0" borderId="14" xfId="5" applyNumberFormat="1" applyFont="1" applyBorder="1" applyAlignment="1">
      <alignment horizontal="center"/>
    </xf>
    <xf numFmtId="0" fontId="8" fillId="0" borderId="0" xfId="22" applyFont="1"/>
    <xf numFmtId="0" fontId="14" fillId="0" borderId="0" xfId="5" applyAlignment="1">
      <alignment horizontal="left"/>
    </xf>
    <xf numFmtId="0" fontId="25" fillId="0" borderId="5" xfId="5" applyFont="1" applyBorder="1" applyAlignment="1">
      <alignment horizontal="left" vertical="center" wrapText="1"/>
    </xf>
    <xf numFmtId="0" fontId="13" fillId="0" borderId="0" xfId="5" applyFont="1" applyBorder="1" applyAlignment="1">
      <alignment vertical="center" wrapText="1"/>
    </xf>
    <xf numFmtId="0" fontId="14" fillId="0" borderId="8" xfId="5" applyBorder="1" applyAlignment="1">
      <alignment horizontal="left"/>
    </xf>
    <xf numFmtId="0" fontId="14" fillId="0" borderId="9" xfId="5" applyBorder="1" applyAlignment="1">
      <alignment horizontal="center"/>
    </xf>
    <xf numFmtId="0" fontId="14" fillId="0" borderId="16" xfId="5" applyBorder="1" applyAlignment="1">
      <alignment horizontal="center"/>
    </xf>
    <xf numFmtId="0" fontId="26" fillId="0" borderId="0" xfId="5" applyFont="1" applyAlignment="1">
      <alignment vertical="top" wrapText="1"/>
    </xf>
    <xf numFmtId="0" fontId="14" fillId="0" borderId="0" xfId="5" applyBorder="1"/>
    <xf numFmtId="0" fontId="14" fillId="0" borderId="11" xfId="5" applyBorder="1" applyAlignment="1">
      <alignment horizontal="left"/>
    </xf>
    <xf numFmtId="0" fontId="0" fillId="0" borderId="11" xfId="5" applyFont="1" applyBorder="1" applyAlignment="1">
      <alignment horizontal="left"/>
    </xf>
    <xf numFmtId="0" fontId="0" fillId="0" borderId="13" xfId="5" applyFont="1" applyBorder="1" applyAlignment="1">
      <alignment horizontal="left"/>
    </xf>
    <xf numFmtId="0" fontId="10" fillId="0" borderId="0" xfId="5" applyFont="1" applyBorder="1" applyAlignment="1">
      <alignment vertical="center"/>
    </xf>
    <xf numFmtId="0" fontId="23" fillId="0" borderId="4" xfId="5" applyFont="1" applyBorder="1" applyAlignment="1">
      <alignment horizontal="justify" vertical="center" wrapText="1"/>
    </xf>
    <xf numFmtId="0" fontId="32" fillId="0" borderId="0" xfId="0" applyFont="1" applyBorder="1" applyAlignment="1">
      <alignment horizontal="justify" vertical="center"/>
    </xf>
    <xf numFmtId="0" fontId="3" fillId="0" borderId="0" xfId="0" applyFont="1" applyBorder="1" applyAlignment="1">
      <alignment horizontal="justify" vertical="center"/>
    </xf>
    <xf numFmtId="164" fontId="0" fillId="0" borderId="0" xfId="0" applyNumberFormat="1"/>
    <xf numFmtId="0" fontId="31" fillId="0" borderId="0" xfId="0" applyFont="1"/>
    <xf numFmtId="167" fontId="39" fillId="0" borderId="0" xfId="0" applyNumberFormat="1" applyFont="1" applyBorder="1" applyAlignment="1">
      <alignment vertical="center"/>
    </xf>
    <xf numFmtId="167" fontId="39" fillId="0" borderId="0" xfId="0" applyNumberFormat="1" applyFont="1" applyBorder="1" applyAlignment="1">
      <alignment horizontal="right" vertical="center"/>
    </xf>
    <xf numFmtId="0" fontId="3" fillId="0" borderId="0" xfId="22" applyFill="1"/>
    <xf numFmtId="0" fontId="41" fillId="0" borderId="0" xfId="0" applyFont="1"/>
    <xf numFmtId="0" fontId="24" fillId="0" borderId="5" xfId="5" applyFont="1" applyBorder="1" applyAlignment="1">
      <alignment horizontal="left" vertical="center"/>
    </xf>
    <xf numFmtId="0" fontId="23" fillId="0" borderId="4" xfId="5" applyFont="1" applyBorder="1" applyAlignment="1">
      <alignment horizontal="left" vertical="center"/>
    </xf>
    <xf numFmtId="0" fontId="3" fillId="0" borderId="9" xfId="5" applyFont="1" applyBorder="1" applyAlignment="1">
      <alignment horizontal="center" vertical="center" wrapText="1"/>
    </xf>
    <xf numFmtId="0" fontId="3" fillId="0" borderId="10" xfId="5" applyFont="1" applyBorder="1"/>
    <xf numFmtId="0" fontId="3" fillId="0" borderId="11" xfId="5" applyFont="1" applyBorder="1"/>
    <xf numFmtId="0" fontId="17" fillId="0" borderId="0" xfId="4" applyAlignment="1">
      <alignment wrapText="1"/>
    </xf>
    <xf numFmtId="0" fontId="17" fillId="0" borderId="0" xfId="4"/>
    <xf numFmtId="0" fontId="42" fillId="0" borderId="0" xfId="25"/>
    <xf numFmtId="0" fontId="42" fillId="0" borderId="0" xfId="25" applyFont="1"/>
    <xf numFmtId="0" fontId="28" fillId="0" borderId="8" xfId="25" applyFont="1" applyBorder="1"/>
    <xf numFmtId="0" fontId="28" fillId="0" borderId="9" xfId="25" applyFont="1" applyBorder="1"/>
    <xf numFmtId="0" fontId="28" fillId="0" borderId="10" xfId="25" applyFont="1" applyBorder="1"/>
    <xf numFmtId="0" fontId="28" fillId="0" borderId="11" xfId="25" applyFont="1" applyBorder="1"/>
    <xf numFmtId="0" fontId="28" fillId="0" borderId="13" xfId="25" applyFont="1" applyBorder="1"/>
    <xf numFmtId="0" fontId="23" fillId="0" borderId="0" xfId="5" applyFont="1" applyBorder="1" applyAlignment="1">
      <alignment horizontal="left" vertical="center"/>
    </xf>
    <xf numFmtId="0" fontId="28" fillId="0" borderId="0" xfId="25" applyFont="1" applyBorder="1"/>
    <xf numFmtId="164" fontId="28" fillId="0" borderId="0" xfId="25" applyNumberFormat="1" applyFont="1" applyBorder="1"/>
    <xf numFmtId="0" fontId="42" fillId="0" borderId="0" xfId="25" applyBorder="1"/>
    <xf numFmtId="0" fontId="43" fillId="0" borderId="0" xfId="0" applyFont="1" applyBorder="1" applyAlignment="1">
      <alignment vertical="center"/>
    </xf>
    <xf numFmtId="0" fontId="0" fillId="0" borderId="0" xfId="0"/>
    <xf numFmtId="0" fontId="2" fillId="0" borderId="10" xfId="5" applyFont="1" applyBorder="1" applyAlignment="1">
      <alignment horizontal="center" vertical="center" wrapText="1"/>
    </xf>
    <xf numFmtId="0" fontId="2" fillId="0" borderId="8" xfId="5" applyFont="1" applyBorder="1" applyAlignment="1">
      <alignment horizontal="center" vertical="center"/>
    </xf>
    <xf numFmtId="0" fontId="2" fillId="0" borderId="0" xfId="0" applyFont="1"/>
    <xf numFmtId="0" fontId="0" fillId="0" borderId="0" xfId="0" applyFill="1"/>
    <xf numFmtId="0" fontId="0" fillId="0" borderId="0" xfId="0" applyFill="1" applyBorder="1"/>
    <xf numFmtId="0" fontId="45" fillId="0" borderId="0" xfId="0" applyFont="1" applyFill="1" applyBorder="1"/>
    <xf numFmtId="164" fontId="0" fillId="0" borderId="0" xfId="0" applyNumberFormat="1" applyFill="1" applyBorder="1"/>
    <xf numFmtId="0" fontId="0" fillId="4" borderId="0" xfId="0" applyFill="1"/>
    <xf numFmtId="167" fontId="0" fillId="0" borderId="0" xfId="0" applyNumberFormat="1"/>
    <xf numFmtId="0" fontId="0" fillId="0" borderId="30" xfId="0" applyBorder="1"/>
    <xf numFmtId="0" fontId="0" fillId="0" borderId="0" xfId="0" applyFill="1" applyAlignment="1">
      <alignment horizontal="left"/>
    </xf>
    <xf numFmtId="0" fontId="0" fillId="0" borderId="0" xfId="0" applyAlignment="1">
      <alignment horizontal="left"/>
    </xf>
    <xf numFmtId="171" fontId="30" fillId="0" borderId="7" xfId="0" applyNumberFormat="1" applyFont="1" applyBorder="1" applyAlignment="1"/>
    <xf numFmtId="0" fontId="30" fillId="0" borderId="34" xfId="0" applyFont="1" applyBorder="1" applyAlignment="1">
      <alignment horizontal="left"/>
    </xf>
    <xf numFmtId="171" fontId="30" fillId="0" borderId="35" xfId="0" applyNumberFormat="1" applyFont="1" applyBorder="1" applyAlignment="1"/>
    <xf numFmtId="0" fontId="30" fillId="0" borderId="36" xfId="0" applyFont="1" applyBorder="1" applyAlignment="1">
      <alignment horizontal="left"/>
    </xf>
    <xf numFmtId="0" fontId="22" fillId="0" borderId="0" xfId="2" applyFont="1" applyAlignment="1" applyProtection="1">
      <alignment horizontal="left"/>
    </xf>
    <xf numFmtId="0" fontId="0" fillId="0" borderId="0" xfId="0"/>
    <xf numFmtId="0" fontId="22" fillId="0" borderId="0" xfId="2" applyFont="1" applyAlignment="1" applyProtection="1">
      <alignment horizontal="left"/>
    </xf>
    <xf numFmtId="0" fontId="0" fillId="0" borderId="0" xfId="0"/>
    <xf numFmtId="0" fontId="46" fillId="0" borderId="43"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46" fillId="0" borderId="45" xfId="0" applyFont="1" applyBorder="1" applyAlignment="1">
      <alignment horizontal="center" wrapText="1"/>
    </xf>
    <xf numFmtId="0" fontId="46" fillId="0" borderId="49" xfId="0" applyFont="1" applyBorder="1"/>
    <xf numFmtId="0" fontId="46" fillId="0" borderId="48" xfId="0" applyNumberFormat="1" applyFont="1" applyBorder="1" applyAlignment="1">
      <alignment horizontal="center"/>
    </xf>
    <xf numFmtId="0" fontId="46" fillId="0" borderId="53" xfId="0" applyFont="1" applyBorder="1"/>
    <xf numFmtId="0" fontId="46" fillId="0" borderId="53" xfId="0" applyNumberFormat="1" applyFont="1" applyBorder="1" applyAlignment="1">
      <alignment horizontal="center"/>
    </xf>
    <xf numFmtId="164" fontId="46" fillId="0" borderId="53" xfId="0" applyNumberFormat="1" applyFont="1" applyBorder="1" applyAlignment="1">
      <alignment horizontal="center"/>
    </xf>
    <xf numFmtId="0" fontId="46" fillId="0" borderId="50" xfId="0" applyFont="1" applyBorder="1"/>
    <xf numFmtId="164" fontId="46" fillId="0" borderId="48" xfId="0" applyNumberFormat="1" applyFont="1" applyBorder="1" applyAlignment="1">
      <alignment horizontal="center"/>
    </xf>
    <xf numFmtId="0" fontId="46" fillId="0" borderId="45" xfId="0" applyFont="1" applyBorder="1"/>
    <xf numFmtId="164" fontId="46" fillId="0" borderId="54" xfId="0" applyNumberFormat="1" applyFont="1" applyBorder="1" applyAlignment="1">
      <alignment horizontal="center" vertical="center"/>
    </xf>
    <xf numFmtId="0" fontId="46" fillId="0" borderId="54" xfId="0" applyFont="1" applyBorder="1" applyAlignment="1">
      <alignment horizontal="center"/>
    </xf>
    <xf numFmtId="164" fontId="46" fillId="0" borderId="54" xfId="0" applyNumberFormat="1" applyFont="1" applyBorder="1" applyAlignment="1">
      <alignment horizontal="center"/>
    </xf>
    <xf numFmtId="0" fontId="46" fillId="0" borderId="55" xfId="0" applyFont="1" applyBorder="1" applyAlignment="1">
      <alignment horizontal="center"/>
    </xf>
    <xf numFmtId="0" fontId="25" fillId="0" borderId="5" xfId="5" applyFont="1" applyBorder="1" applyAlignment="1">
      <alignment horizontal="left" vertical="center"/>
    </xf>
    <xf numFmtId="0" fontId="0" fillId="0" borderId="0" xfId="0"/>
    <xf numFmtId="0" fontId="2" fillId="0" borderId="0" xfId="26"/>
    <xf numFmtId="0" fontId="32" fillId="0" borderId="8" xfId="26" applyFont="1" applyBorder="1"/>
    <xf numFmtId="0" fontId="32" fillId="0" borderId="9" xfId="26" applyFont="1" applyBorder="1" applyAlignment="1">
      <alignment horizontal="center"/>
    </xf>
    <xf numFmtId="0" fontId="32" fillId="0" borderId="10" xfId="26" applyFont="1" applyBorder="1" applyAlignment="1">
      <alignment horizontal="center"/>
    </xf>
    <xf numFmtId="0" fontId="32" fillId="0" borderId="11" xfId="26" applyFont="1" applyBorder="1"/>
    <xf numFmtId="0" fontId="32" fillId="0" borderId="13" xfId="26" applyFont="1" applyBorder="1"/>
    <xf numFmtId="0" fontId="49" fillId="0" borderId="0" xfId="0" applyFont="1"/>
    <xf numFmtId="0" fontId="22" fillId="0" borderId="0" xfId="2" applyFont="1" applyAlignment="1" applyProtection="1">
      <alignment horizontal="left"/>
    </xf>
    <xf numFmtId="0" fontId="0" fillId="0" borderId="0" xfId="0"/>
    <xf numFmtId="0" fontId="22" fillId="0" borderId="0" xfId="15" applyFont="1" applyAlignment="1" applyProtection="1">
      <alignment horizontal="left"/>
    </xf>
    <xf numFmtId="0" fontId="53" fillId="0" borderId="76" xfId="0" applyFont="1" applyFill="1" applyBorder="1"/>
    <xf numFmtId="0" fontId="53" fillId="0" borderId="77" xfId="0" applyFont="1" applyFill="1" applyBorder="1"/>
    <xf numFmtId="0" fontId="53" fillId="0" borderId="77" xfId="4" applyFont="1" applyFill="1" applyBorder="1"/>
    <xf numFmtId="0" fontId="0" fillId="0" borderId="0" xfId="0"/>
    <xf numFmtId="0" fontId="22" fillId="0" borderId="0" xfId="15" applyFont="1" applyAlignment="1" applyProtection="1">
      <alignment horizontal="left"/>
    </xf>
    <xf numFmtId="0" fontId="23" fillId="0" borderId="4" xfId="5" applyFont="1" applyBorder="1" applyAlignment="1">
      <alignment horizontal="left" vertical="center" wrapText="1"/>
    </xf>
    <xf numFmtId="0" fontId="38" fillId="0" borderId="0" xfId="0" applyFont="1" applyFill="1" applyBorder="1"/>
    <xf numFmtId="0" fontId="52" fillId="0" borderId="0" xfId="0" applyFont="1" applyFill="1"/>
    <xf numFmtId="0" fontId="19" fillId="0" borderId="8" xfId="0" applyFont="1" applyBorder="1"/>
    <xf numFmtId="0" fontId="19" fillId="0" borderId="9" xfId="0" applyFont="1" applyBorder="1"/>
    <xf numFmtId="0" fontId="19" fillId="0" borderId="10" xfId="0" applyFont="1" applyBorder="1"/>
    <xf numFmtId="0" fontId="19" fillId="0" borderId="11" xfId="0" applyFont="1" applyBorder="1"/>
    <xf numFmtId="164" fontId="19" fillId="0" borderId="7" xfId="0" applyNumberFormat="1" applyFont="1" applyBorder="1"/>
    <xf numFmtId="164" fontId="19" fillId="0" borderId="7" xfId="0" applyNumberFormat="1" applyFont="1" applyFill="1" applyBorder="1"/>
    <xf numFmtId="164" fontId="19" fillId="0" borderId="12" xfId="0" applyNumberFormat="1" applyFont="1" applyFill="1" applyBorder="1"/>
    <xf numFmtId="164" fontId="19" fillId="0" borderId="12" xfId="0" applyNumberFormat="1" applyFont="1" applyBorder="1"/>
    <xf numFmtId="164" fontId="19" fillId="0" borderId="7" xfId="0" applyNumberFormat="1" applyFont="1" applyBorder="1" applyAlignment="1">
      <alignment vertical="center"/>
    </xf>
    <xf numFmtId="0" fontId="32" fillId="0" borderId="7" xfId="0" applyFont="1" applyBorder="1"/>
    <xf numFmtId="0" fontId="32" fillId="0" borderId="13" xfId="0" applyFont="1" applyBorder="1"/>
    <xf numFmtId="0" fontId="32" fillId="0" borderId="14" xfId="0" applyFont="1" applyBorder="1"/>
    <xf numFmtId="164" fontId="19" fillId="0" borderId="14" xfId="0" applyNumberFormat="1" applyFont="1" applyBorder="1"/>
    <xf numFmtId="164" fontId="19" fillId="0" borderId="15" xfId="0" applyNumberFormat="1" applyFont="1" applyBorder="1"/>
    <xf numFmtId="0" fontId="2" fillId="0" borderId="5" xfId="0" applyFont="1" applyBorder="1"/>
    <xf numFmtId="0" fontId="0" fillId="0" borderId="5" xfId="0" applyBorder="1"/>
    <xf numFmtId="0" fontId="57" fillId="0" borderId="0" xfId="27" applyFont="1" applyFill="1"/>
    <xf numFmtId="0" fontId="59" fillId="0" borderId="0" xfId="27" applyFont="1" applyFill="1"/>
    <xf numFmtId="164" fontId="59" fillId="0" borderId="0" xfId="27" applyNumberFormat="1" applyFont="1" applyFill="1"/>
    <xf numFmtId="0" fontId="60" fillId="0" borderId="0" xfId="27" applyFont="1" applyFill="1"/>
    <xf numFmtId="164" fontId="60" fillId="0" borderId="0" xfId="27" applyNumberFormat="1" applyFont="1" applyFill="1"/>
    <xf numFmtId="0" fontId="2" fillId="0" borderId="0" xfId="27" applyFill="1"/>
    <xf numFmtId="166" fontId="8" fillId="0" borderId="0" xfId="27" applyNumberFormat="1" applyFont="1" applyFill="1"/>
    <xf numFmtId="0" fontId="61" fillId="0" borderId="0" xfId="0" applyFont="1" applyFill="1" applyAlignment="1">
      <alignment horizontal="center" vertical="center" readingOrder="1"/>
    </xf>
    <xf numFmtId="0" fontId="48" fillId="0" borderId="0" xfId="0" applyFont="1" applyFill="1" applyAlignment="1">
      <alignment horizontal="center" vertical="center" readingOrder="1"/>
    </xf>
    <xf numFmtId="0" fontId="60" fillId="0" borderId="0" xfId="27" applyFont="1" applyFill="1" applyBorder="1"/>
    <xf numFmtId="0" fontId="32" fillId="0" borderId="8" xfId="27" applyFont="1" applyFill="1" applyBorder="1"/>
    <xf numFmtId="0" fontId="32" fillId="0" borderId="9" xfId="27" applyFont="1" applyFill="1" applyBorder="1"/>
    <xf numFmtId="0" fontId="32" fillId="0" borderId="10" xfId="27" applyFont="1" applyFill="1" applyBorder="1"/>
    <xf numFmtId="0" fontId="32" fillId="0" borderId="11" xfId="27" applyFont="1" applyFill="1" applyBorder="1"/>
    <xf numFmtId="0" fontId="32" fillId="0" borderId="13" xfId="27" applyFont="1" applyFill="1" applyBorder="1"/>
    <xf numFmtId="0" fontId="2" fillId="0" borderId="0" xfId="0" applyFont="1" applyBorder="1" applyAlignment="1">
      <alignment horizontal="justify" vertical="center"/>
    </xf>
    <xf numFmtId="0" fontId="62" fillId="0" borderId="14" xfId="0" applyFont="1" applyBorder="1" applyAlignment="1">
      <alignment horizontal="center" vertical="center"/>
    </xf>
    <xf numFmtId="0" fontId="62" fillId="0" borderId="70" xfId="0" applyFont="1" applyBorder="1" applyAlignment="1">
      <alignment horizontal="center" vertical="center"/>
    </xf>
    <xf numFmtId="0" fontId="62" fillId="0" borderId="0" xfId="0" applyFont="1" applyBorder="1" applyAlignment="1">
      <alignment horizontal="center" vertical="center"/>
    </xf>
    <xf numFmtId="0" fontId="62" fillId="0" borderId="0" xfId="0" applyFont="1" applyBorder="1" applyAlignment="1">
      <alignment horizontal="left" vertical="center"/>
    </xf>
    <xf numFmtId="0" fontId="62" fillId="0" borderId="6" xfId="0" applyFont="1" applyBorder="1" applyAlignment="1">
      <alignment horizontal="center" vertical="center"/>
    </xf>
    <xf numFmtId="0" fontId="62" fillId="0" borderId="6" xfId="0" applyFont="1" applyBorder="1" applyAlignment="1">
      <alignment horizontal="left" vertical="center"/>
    </xf>
    <xf numFmtId="0" fontId="62" fillId="0" borderId="68" xfId="0" applyFont="1" applyBorder="1" applyAlignment="1">
      <alignment horizontal="center" vertical="center"/>
    </xf>
    <xf numFmtId="0" fontId="62" fillId="0" borderId="68" xfId="0" applyFont="1" applyBorder="1" applyAlignment="1">
      <alignment horizontal="left" vertical="center"/>
    </xf>
    <xf numFmtId="0" fontId="44" fillId="0" borderId="6" xfId="0" applyFont="1" applyBorder="1" applyAlignment="1">
      <alignment vertical="center"/>
    </xf>
    <xf numFmtId="0" fontId="64" fillId="0" borderId="0" xfId="0" applyFont="1" applyBorder="1" applyAlignment="1">
      <alignment vertical="center"/>
    </xf>
    <xf numFmtId="0" fontId="44" fillId="0" borderId="14" xfId="0" applyFont="1" applyBorder="1" applyAlignment="1">
      <alignment horizontal="center" vertical="center"/>
    </xf>
    <xf numFmtId="0" fontId="44" fillId="0" borderId="0" xfId="0" applyFont="1" applyBorder="1" applyAlignment="1">
      <alignment horizontal="center" vertical="center"/>
    </xf>
    <xf numFmtId="0" fontId="44" fillId="0" borderId="6" xfId="0" applyFont="1" applyBorder="1" applyAlignment="1">
      <alignment horizontal="center" vertical="center"/>
    </xf>
    <xf numFmtId="0" fontId="44" fillId="0" borderId="59" xfId="0" applyFont="1" applyBorder="1" applyAlignment="1">
      <alignment horizontal="center" vertical="center"/>
    </xf>
    <xf numFmtId="0" fontId="44" fillId="0" borderId="0" xfId="0" applyFont="1" applyBorder="1" applyAlignment="1">
      <alignment vertical="center" wrapText="1"/>
    </xf>
    <xf numFmtId="0" fontId="62" fillId="0" borderId="9" xfId="0" applyFont="1" applyBorder="1" applyAlignment="1">
      <alignment horizontal="center" vertical="center"/>
    </xf>
    <xf numFmtId="0" fontId="62" fillId="0" borderId="7" xfId="0" applyFont="1" applyBorder="1" applyAlignment="1">
      <alignment horizontal="center" vertical="center"/>
    </xf>
    <xf numFmtId="0" fontId="62" fillId="0" borderId="60" xfId="0" applyFont="1" applyBorder="1" applyAlignment="1">
      <alignment horizontal="center" vertical="center"/>
    </xf>
    <xf numFmtId="0" fontId="62" fillId="5" borderId="27" xfId="0" applyFont="1" applyFill="1" applyBorder="1" applyAlignment="1">
      <alignment horizontal="center" vertical="center"/>
    </xf>
    <xf numFmtId="0" fontId="49" fillId="0" borderId="0" xfId="0" applyFont="1" applyFill="1"/>
    <xf numFmtId="0" fontId="62" fillId="0" borderId="0" xfId="0" applyFont="1" applyFill="1" applyBorder="1" applyAlignment="1">
      <alignment horizontal="center" vertical="center"/>
    </xf>
    <xf numFmtId="0" fontId="2" fillId="0" borderId="29" xfId="0" applyFont="1" applyBorder="1" applyAlignment="1">
      <alignment vertical="center"/>
    </xf>
    <xf numFmtId="0" fontId="2" fillId="0" borderId="27" xfId="0" applyFont="1" applyBorder="1" applyAlignment="1">
      <alignment vertical="center"/>
    </xf>
    <xf numFmtId="0" fontId="62" fillId="0" borderId="27" xfId="0" applyFont="1" applyBorder="1" applyAlignment="1">
      <alignment horizontal="right" vertical="center"/>
    </xf>
    <xf numFmtId="0" fontId="62" fillId="0" borderId="4" xfId="0" applyFont="1" applyBorder="1" applyAlignment="1">
      <alignment horizontal="justify" vertical="center"/>
    </xf>
    <xf numFmtId="0" fontId="2" fillId="0" borderId="0" xfId="0" applyFont="1" applyBorder="1" applyAlignment="1">
      <alignment vertical="center"/>
    </xf>
    <xf numFmtId="0" fontId="62" fillId="0" borderId="0" xfId="0" applyFont="1" applyBorder="1" applyAlignment="1">
      <alignment horizontal="right" vertical="center"/>
    </xf>
    <xf numFmtId="0" fontId="51" fillId="0" borderId="0" xfId="0" applyFont="1" applyBorder="1" applyAlignment="1">
      <alignment horizontal="justify" vertical="center"/>
    </xf>
    <xf numFmtId="0" fontId="0" fillId="0" borderId="39" xfId="0" applyBorder="1"/>
    <xf numFmtId="0" fontId="0" fillId="0" borderId="40" xfId="0" applyBorder="1"/>
    <xf numFmtId="0" fontId="0" fillId="0" borderId="47" xfId="0" applyBorder="1"/>
    <xf numFmtId="0" fontId="0" fillId="0" borderId="48" xfId="0" applyBorder="1"/>
    <xf numFmtId="0" fontId="0" fillId="0" borderId="87" xfId="0" applyBorder="1"/>
    <xf numFmtId="0" fontId="0" fillId="0" borderId="52" xfId="0" applyBorder="1"/>
    <xf numFmtId="0" fontId="0" fillId="0" borderId="53" xfId="0" applyBorder="1"/>
    <xf numFmtId="0" fontId="0" fillId="0" borderId="88" xfId="0" applyBorder="1"/>
    <xf numFmtId="0" fontId="0" fillId="0" borderId="40" xfId="0" applyBorder="1" applyAlignment="1">
      <alignment wrapText="1"/>
    </xf>
    <xf numFmtId="0" fontId="0" fillId="0" borderId="41" xfId="0" applyBorder="1" applyAlignment="1">
      <alignment wrapText="1"/>
    </xf>
    <xf numFmtId="164" fontId="0" fillId="0" borderId="48" xfId="0" applyNumberFormat="1" applyBorder="1"/>
    <xf numFmtId="164" fontId="0" fillId="0" borderId="53" xfId="0" applyNumberFormat="1" applyBorder="1"/>
    <xf numFmtId="0" fontId="24" fillId="0" borderId="0" xfId="5" applyFont="1" applyBorder="1" applyAlignment="1">
      <alignment horizontal="left" vertical="center"/>
    </xf>
    <xf numFmtId="1" fontId="53" fillId="0" borderId="40" xfId="0" applyNumberFormat="1" applyFont="1" applyFill="1" applyBorder="1"/>
    <xf numFmtId="1" fontId="53" fillId="0" borderId="97" xfId="0" applyNumberFormat="1" applyFont="1" applyFill="1" applyBorder="1"/>
    <xf numFmtId="1" fontId="53" fillId="0" borderId="94" xfId="0" applyNumberFormat="1" applyFont="1" applyFill="1" applyBorder="1"/>
    <xf numFmtId="0" fontId="53" fillId="0" borderId="89" xfId="0" applyFont="1" applyFill="1" applyBorder="1" applyAlignment="1"/>
    <xf numFmtId="0" fontId="17" fillId="0" borderId="74" xfId="0" applyFont="1" applyFill="1" applyBorder="1" applyAlignment="1"/>
    <xf numFmtId="0" fontId="17" fillId="0" borderId="79" xfId="0" applyFont="1" applyFill="1" applyBorder="1" applyAlignment="1"/>
    <xf numFmtId="0" fontId="46" fillId="0" borderId="74" xfId="0" applyFont="1" applyFill="1" applyBorder="1" applyAlignment="1"/>
    <xf numFmtId="0" fontId="46" fillId="0" borderId="79" xfId="0" applyFont="1" applyFill="1" applyBorder="1" applyAlignment="1"/>
    <xf numFmtId="0" fontId="17" fillId="0" borderId="83" xfId="0" applyFont="1" applyFill="1" applyBorder="1" applyAlignment="1"/>
    <xf numFmtId="0" fontId="17" fillId="0" borderId="72" xfId="0" applyFont="1" applyFill="1" applyBorder="1" applyAlignment="1"/>
    <xf numFmtId="0" fontId="17" fillId="0" borderId="89" xfId="0" applyFont="1" applyFill="1" applyBorder="1" applyAlignment="1"/>
    <xf numFmtId="0" fontId="17" fillId="0" borderId="81" xfId="0" applyFont="1" applyFill="1" applyBorder="1" applyAlignment="1"/>
    <xf numFmtId="0" fontId="17" fillId="0" borderId="75" xfId="0" applyFont="1" applyFill="1" applyBorder="1" applyAlignment="1"/>
    <xf numFmtId="0" fontId="44" fillId="0" borderId="104" xfId="0" applyFont="1" applyBorder="1" applyAlignment="1">
      <alignment vertical="center"/>
    </xf>
    <xf numFmtId="0" fontId="44" fillId="0" borderId="95" xfId="0" applyFont="1" applyBorder="1" applyAlignment="1">
      <alignment vertical="center"/>
    </xf>
    <xf numFmtId="0" fontId="44" fillId="0" borderId="105" xfId="0" applyFont="1" applyBorder="1" applyAlignment="1">
      <alignment vertical="center"/>
    </xf>
    <xf numFmtId="0" fontId="63" fillId="0" borderId="106" xfId="0" applyFont="1" applyBorder="1" applyAlignment="1">
      <alignment horizontal="center" vertical="center"/>
    </xf>
    <xf numFmtId="0" fontId="64" fillId="0" borderId="107" xfId="0" applyFont="1" applyBorder="1" applyAlignment="1">
      <alignment horizontal="center" vertical="center"/>
    </xf>
    <xf numFmtId="0" fontId="65" fillId="0" borderId="95" xfId="0" applyFont="1" applyBorder="1" applyAlignment="1">
      <alignment horizontal="center" vertical="center"/>
    </xf>
    <xf numFmtId="0" fontId="67" fillId="0" borderId="104" xfId="0" applyFont="1" applyBorder="1" applyAlignment="1">
      <alignment horizontal="center" vertical="center"/>
    </xf>
    <xf numFmtId="0" fontId="64" fillId="0" borderId="104" xfId="0" applyFont="1" applyBorder="1" applyAlignment="1">
      <alignment horizontal="center" vertical="center"/>
    </xf>
    <xf numFmtId="0" fontId="64" fillId="0" borderId="105" xfId="0" applyFont="1" applyBorder="1" applyAlignment="1">
      <alignment horizontal="center" vertical="center"/>
    </xf>
    <xf numFmtId="0" fontId="63" fillId="0" borderId="108" xfId="0" applyFont="1" applyBorder="1" applyAlignment="1">
      <alignment horizontal="center" vertical="center"/>
    </xf>
    <xf numFmtId="0" fontId="64" fillId="0" borderId="109" xfId="0" applyFont="1" applyBorder="1" applyAlignment="1">
      <alignment horizontal="center" vertical="center"/>
    </xf>
    <xf numFmtId="0" fontId="66" fillId="0" borderId="50" xfId="0" applyFont="1" applyBorder="1" applyAlignment="1">
      <alignment horizontal="center" vertical="center"/>
    </xf>
    <xf numFmtId="0" fontId="67" fillId="0" borderId="110" xfId="0" applyFont="1" applyBorder="1" applyAlignment="1">
      <alignment horizontal="center" vertical="center"/>
    </xf>
    <xf numFmtId="0" fontId="64" fillId="0" borderId="110" xfId="0" applyFont="1" applyBorder="1" applyAlignment="1">
      <alignment horizontal="center" vertical="center"/>
    </xf>
    <xf numFmtId="0" fontId="64" fillId="0" borderId="111" xfId="0" applyFont="1" applyBorder="1" applyAlignment="1">
      <alignment horizontal="center" vertical="center"/>
    </xf>
    <xf numFmtId="0" fontId="0" fillId="0" borderId="95" xfId="0" applyBorder="1"/>
    <xf numFmtId="0" fontId="44" fillId="0" borderId="113" xfId="0" applyFont="1" applyBorder="1" applyAlignment="1">
      <alignment vertical="center"/>
    </xf>
    <xf numFmtId="0" fontId="63" fillId="0" borderId="112" xfId="0" applyFont="1" applyBorder="1" applyAlignment="1">
      <alignment horizontal="center" vertical="center"/>
    </xf>
    <xf numFmtId="0" fontId="71" fillId="0" borderId="0" xfId="0" applyFont="1" applyAlignment="1">
      <alignment horizontal="left" vertical="center" wrapText="1" indent="2"/>
    </xf>
    <xf numFmtId="167" fontId="32" fillId="0" borderId="116" xfId="0" applyNumberFormat="1" applyFont="1" applyBorder="1" applyAlignment="1">
      <alignment horizontal="center" vertical="center"/>
    </xf>
    <xf numFmtId="169" fontId="32" fillId="0" borderId="117" xfId="0" applyNumberFormat="1" applyFont="1" applyBorder="1" applyAlignment="1">
      <alignment horizontal="center" vertical="center" wrapText="1"/>
    </xf>
    <xf numFmtId="169" fontId="32" fillId="0" borderId="117" xfId="0" applyNumberFormat="1" applyFont="1" applyBorder="1" applyAlignment="1">
      <alignment horizontal="center" vertical="center"/>
    </xf>
    <xf numFmtId="169" fontId="32" fillId="0" borderId="118" xfId="0" applyNumberFormat="1" applyFont="1" applyBorder="1" applyAlignment="1">
      <alignment horizontal="center" vertical="center"/>
    </xf>
    <xf numFmtId="167" fontId="32" fillId="0" borderId="119" xfId="0" applyNumberFormat="1" applyFont="1" applyBorder="1" applyAlignment="1">
      <alignment vertical="center"/>
    </xf>
    <xf numFmtId="167" fontId="32" fillId="0" borderId="119" xfId="0" applyNumberFormat="1" applyFont="1" applyFill="1" applyBorder="1" applyAlignment="1">
      <alignment vertical="center" wrapText="1"/>
    </xf>
    <xf numFmtId="167" fontId="32" fillId="0" borderId="119" xfId="0" applyNumberFormat="1" applyFont="1" applyBorder="1" applyAlignment="1">
      <alignment vertical="center" wrapText="1"/>
    </xf>
    <xf numFmtId="167" fontId="32" fillId="0" borderId="121" xfId="0" applyNumberFormat="1" applyFont="1" applyBorder="1" applyAlignment="1">
      <alignment vertical="center"/>
    </xf>
    <xf numFmtId="167" fontId="39" fillId="0" borderId="80" xfId="0" applyNumberFormat="1" applyFont="1" applyBorder="1" applyAlignment="1">
      <alignment vertical="center"/>
    </xf>
    <xf numFmtId="167" fontId="32" fillId="0" borderId="123" xfId="0" applyNumberFormat="1" applyFont="1" applyBorder="1" applyAlignment="1">
      <alignment vertical="center"/>
    </xf>
    <xf numFmtId="0" fontId="62" fillId="0" borderId="6" xfId="0" applyFont="1" applyBorder="1" applyAlignment="1">
      <alignment horizontal="right" vertical="center"/>
    </xf>
    <xf numFmtId="0" fontId="0" fillId="0" borderId="0" xfId="0"/>
    <xf numFmtId="0" fontId="50" fillId="0" borderId="4" xfId="0" applyFont="1" applyBorder="1" applyAlignment="1">
      <alignment vertical="center"/>
    </xf>
    <xf numFmtId="0" fontId="51" fillId="0" borderId="7" xfId="0" applyFont="1" applyBorder="1" applyAlignment="1">
      <alignment horizontal="center" vertical="center" wrapText="1"/>
    </xf>
    <xf numFmtId="0" fontId="51" fillId="0" borderId="69" xfId="0" applyFont="1" applyBorder="1" applyAlignment="1">
      <alignment horizontal="center" vertical="center" wrapText="1"/>
    </xf>
    <xf numFmtId="0" fontId="51" fillId="0" borderId="14" xfId="0" applyFont="1" applyBorder="1" applyAlignment="1">
      <alignment horizontal="center" vertical="center" wrapText="1"/>
    </xf>
    <xf numFmtId="0" fontId="51" fillId="0" borderId="70" xfId="0" applyFont="1" applyBorder="1" applyAlignment="1">
      <alignment horizontal="center" vertical="center" wrapText="1"/>
    </xf>
    <xf numFmtId="0" fontId="70" fillId="0" borderId="0" xfId="0" applyFont="1" applyBorder="1" applyAlignment="1">
      <alignment horizontal="left" vertical="center"/>
    </xf>
    <xf numFmtId="0" fontId="70" fillId="0" borderId="0" xfId="0" applyFont="1" applyBorder="1" applyAlignment="1">
      <alignment horizontal="center" vertical="center"/>
    </xf>
    <xf numFmtId="4" fontId="70" fillId="0" borderId="0" xfId="0" applyNumberFormat="1" applyFont="1" applyBorder="1" applyAlignment="1">
      <alignment horizontal="right" vertical="center"/>
    </xf>
    <xf numFmtId="0" fontId="70" fillId="0" borderId="0" xfId="0" applyFont="1" applyBorder="1" applyAlignment="1">
      <alignment horizontal="right" vertical="center"/>
    </xf>
    <xf numFmtId="0" fontId="70" fillId="0" borderId="130" xfId="0" applyFont="1" applyBorder="1" applyAlignment="1">
      <alignment horizontal="left" vertical="center"/>
    </xf>
    <xf numFmtId="0" fontId="73" fillId="0" borderId="130" xfId="0" applyFont="1" applyBorder="1" applyAlignment="1">
      <alignment vertical="top"/>
    </xf>
    <xf numFmtId="4" fontId="70" fillId="0" borderId="130" xfId="0" applyNumberFormat="1" applyFont="1" applyBorder="1" applyAlignment="1">
      <alignment horizontal="right" vertical="center"/>
    </xf>
    <xf numFmtId="0" fontId="70" fillId="0" borderId="130" xfId="0" applyFont="1" applyBorder="1" applyAlignment="1">
      <alignment horizontal="right" vertical="center"/>
    </xf>
    <xf numFmtId="0" fontId="51" fillId="0" borderId="130" xfId="0" applyFont="1" applyBorder="1" applyAlignment="1">
      <alignment horizontal="left" vertical="center"/>
    </xf>
    <xf numFmtId="0" fontId="51" fillId="0" borderId="130" xfId="0" applyFont="1" applyBorder="1" applyAlignment="1">
      <alignment horizontal="center" vertical="center"/>
    </xf>
    <xf numFmtId="4" fontId="51" fillId="0" borderId="130" xfId="0" applyNumberFormat="1" applyFont="1" applyBorder="1" applyAlignment="1">
      <alignment horizontal="right" vertical="center" wrapText="1"/>
    </xf>
    <xf numFmtId="0" fontId="51" fillId="0" borderId="130" xfId="0" applyFont="1" applyBorder="1" applyAlignment="1">
      <alignment horizontal="right" vertical="center" wrapText="1"/>
    </xf>
    <xf numFmtId="0" fontId="51" fillId="0" borderId="130" xfId="0" applyFont="1" applyBorder="1" applyAlignment="1">
      <alignment horizontal="left" vertical="center" wrapText="1"/>
    </xf>
    <xf numFmtId="0" fontId="51" fillId="0" borderId="130" xfId="0" applyFont="1" applyBorder="1" applyAlignment="1">
      <alignment horizontal="center" vertical="center" wrapText="1"/>
    </xf>
    <xf numFmtId="0" fontId="51" fillId="0" borderId="130" xfId="0" applyFont="1" applyBorder="1" applyAlignment="1">
      <alignment horizontal="left" vertical="center" wrapText="1" indent="2"/>
    </xf>
    <xf numFmtId="0" fontId="51" fillId="0" borderId="130" xfId="0" applyFont="1" applyBorder="1" applyAlignment="1">
      <alignment horizontal="left" vertical="center" wrapText="1" indent="1"/>
    </xf>
    <xf numFmtId="0" fontId="51" fillId="0" borderId="130" xfId="0" applyFont="1" applyBorder="1" applyAlignment="1">
      <alignment horizontal="left" vertical="center" indent="2"/>
    </xf>
    <xf numFmtId="0" fontId="51" fillId="0" borderId="130" xfId="0" applyFont="1" applyBorder="1" applyAlignment="1">
      <alignment horizontal="left" vertical="center" indent="1"/>
    </xf>
    <xf numFmtId="0" fontId="70" fillId="0" borderId="130" xfId="0" applyFont="1" applyBorder="1" applyAlignment="1">
      <alignment horizontal="center" vertical="center"/>
    </xf>
    <xf numFmtId="4" fontId="51" fillId="0" borderId="130" xfId="0" applyNumberFormat="1" applyFont="1" applyBorder="1" applyAlignment="1">
      <alignment horizontal="right" vertical="center"/>
    </xf>
    <xf numFmtId="0" fontId="51" fillId="0" borderId="130" xfId="0" applyFont="1" applyBorder="1" applyAlignment="1">
      <alignment horizontal="right" vertical="center"/>
    </xf>
    <xf numFmtId="0" fontId="70" fillId="0" borderId="130" xfId="0" applyFont="1" applyBorder="1" applyAlignment="1">
      <alignment horizontal="right" vertical="center" wrapText="1"/>
    </xf>
    <xf numFmtId="4" fontId="70" fillId="0" borderId="130" xfId="0" applyNumberFormat="1" applyFont="1" applyBorder="1" applyAlignment="1">
      <alignment horizontal="right" vertical="center" wrapText="1"/>
    </xf>
    <xf numFmtId="0" fontId="50" fillId="0" borderId="0" xfId="0" applyFont="1" applyBorder="1" applyAlignment="1">
      <alignment vertical="center"/>
    </xf>
    <xf numFmtId="0" fontId="51" fillId="0" borderId="0" xfId="0" applyFont="1" applyBorder="1" applyAlignment="1">
      <alignment vertical="center"/>
    </xf>
    <xf numFmtId="0" fontId="51" fillId="0" borderId="131" xfId="0" applyFont="1" applyBorder="1" applyAlignment="1">
      <alignment horizontal="center" vertical="center" wrapText="1"/>
    </xf>
    <xf numFmtId="0" fontId="51" fillId="0" borderId="132" xfId="0" applyFont="1" applyBorder="1" applyAlignment="1">
      <alignment horizontal="center" vertical="center"/>
    </xf>
    <xf numFmtId="0" fontId="51" fillId="0" borderId="133" xfId="0" applyFont="1" applyBorder="1" applyAlignment="1">
      <alignment horizontal="center" vertical="center"/>
    </xf>
    <xf numFmtId="0" fontId="73" fillId="0" borderId="0" xfId="0" applyFont="1" applyBorder="1" applyAlignment="1">
      <alignment vertical="top"/>
    </xf>
    <xf numFmtId="0" fontId="51" fillId="0" borderId="0" xfId="0" applyFont="1" applyBorder="1" applyAlignment="1">
      <alignment horizontal="left" vertical="center" wrapText="1"/>
    </xf>
    <xf numFmtId="0" fontId="51" fillId="0" borderId="0" xfId="0" applyFont="1" applyBorder="1" applyAlignment="1">
      <alignment horizontal="left" vertical="center"/>
    </xf>
    <xf numFmtId="0" fontId="51" fillId="0" borderId="0" xfId="0" applyFont="1" applyBorder="1" applyAlignment="1">
      <alignment horizontal="center" vertical="center"/>
    </xf>
    <xf numFmtId="0" fontId="51" fillId="0" borderId="6" xfId="0" applyFont="1" applyBorder="1" applyAlignment="1">
      <alignment vertical="center"/>
    </xf>
    <xf numFmtId="0" fontId="51" fillId="0" borderId="6" xfId="0" applyFont="1" applyBorder="1" applyAlignment="1">
      <alignment horizontal="left" vertical="center" wrapText="1"/>
    </xf>
    <xf numFmtId="0" fontId="51" fillId="0" borderId="6" xfId="0" applyFont="1" applyBorder="1" applyAlignment="1">
      <alignment horizontal="center" vertical="center"/>
    </xf>
    <xf numFmtId="0" fontId="73" fillId="0" borderId="6" xfId="0" applyFont="1" applyBorder="1" applyAlignment="1">
      <alignment vertical="top" wrapText="1"/>
    </xf>
    <xf numFmtId="0" fontId="51" fillId="0" borderId="59" xfId="0" applyFont="1" applyBorder="1" applyAlignment="1">
      <alignment vertical="center"/>
    </xf>
    <xf numFmtId="0" fontId="51" fillId="0" borderId="59" xfId="0" applyFont="1" applyBorder="1" applyAlignment="1">
      <alignment horizontal="left" vertical="center" wrapText="1"/>
    </xf>
    <xf numFmtId="0" fontId="73" fillId="0" borderId="60" xfId="0" applyFont="1" applyBorder="1" applyAlignment="1">
      <alignment vertical="top"/>
    </xf>
    <xf numFmtId="0" fontId="51" fillId="0" borderId="60" xfId="0" applyFont="1" applyBorder="1" applyAlignment="1">
      <alignment horizontal="left" vertical="center" wrapText="1"/>
    </xf>
    <xf numFmtId="0" fontId="51" fillId="0" borderId="132" xfId="0" applyFont="1" applyBorder="1" applyAlignment="1">
      <alignment horizontal="center" vertical="center" wrapText="1"/>
    </xf>
    <xf numFmtId="0" fontId="73" fillId="0" borderId="0" xfId="0" applyFont="1"/>
    <xf numFmtId="0" fontId="69" fillId="0" borderId="0" xfId="0" applyFont="1" applyBorder="1" applyAlignment="1">
      <alignment vertical="center"/>
    </xf>
    <xf numFmtId="0" fontId="69" fillId="0" borderId="0" xfId="0" applyFont="1" applyBorder="1" applyAlignment="1">
      <alignment horizontal="center" vertical="center"/>
    </xf>
    <xf numFmtId="0" fontId="69" fillId="0" borderId="0" xfId="0" applyFont="1" applyBorder="1" applyAlignment="1">
      <alignment horizontal="right" vertical="center"/>
    </xf>
    <xf numFmtId="0" fontId="69" fillId="0" borderId="27" xfId="0" applyFont="1" applyBorder="1" applyAlignment="1">
      <alignment vertical="center"/>
    </xf>
    <xf numFmtId="0" fontId="69" fillId="0" borderId="27" xfId="0" applyFont="1" applyBorder="1" applyAlignment="1">
      <alignment horizontal="center" vertical="center"/>
    </xf>
    <xf numFmtId="0" fontId="51" fillId="0" borderId="27" xfId="0" applyFont="1" applyBorder="1" applyAlignment="1">
      <alignment horizontal="center" vertical="center"/>
    </xf>
    <xf numFmtId="0" fontId="69" fillId="0" borderId="6" xfId="0" applyFont="1" applyBorder="1" applyAlignment="1">
      <alignment vertical="center"/>
    </xf>
    <xf numFmtId="0" fontId="69" fillId="0" borderId="6" xfId="0" applyFont="1" applyBorder="1" applyAlignment="1">
      <alignment horizontal="center" vertical="center"/>
    </xf>
    <xf numFmtId="0" fontId="51" fillId="0" borderId="6" xfId="0" applyFont="1" applyBorder="1" applyAlignment="1">
      <alignment vertical="center" wrapText="1"/>
    </xf>
    <xf numFmtId="0" fontId="51" fillId="0" borderId="6" xfId="0" applyFont="1" applyBorder="1" applyAlignment="1">
      <alignment horizontal="center" vertical="center" wrapText="1"/>
    </xf>
    <xf numFmtId="0" fontId="51" fillId="0" borderId="6" xfId="0" applyFont="1" applyBorder="1" applyAlignment="1">
      <alignment horizontal="left" vertical="center" wrapText="1" indent="2"/>
    </xf>
    <xf numFmtId="0" fontId="51" fillId="0" borderId="6" xfId="0" applyFont="1" applyBorder="1" applyAlignment="1">
      <alignment horizontal="left" vertical="center" indent="1"/>
    </xf>
    <xf numFmtId="0" fontId="70" fillId="0" borderId="6" xfId="0" applyFont="1" applyBorder="1" applyAlignment="1">
      <alignment vertical="center"/>
    </xf>
    <xf numFmtId="0" fontId="70" fillId="0" borderId="6" xfId="0" applyFont="1" applyBorder="1" applyAlignment="1">
      <alignment horizontal="center" vertical="center"/>
    </xf>
    <xf numFmtId="0" fontId="51" fillId="0" borderId="6" xfId="0" applyFont="1" applyBorder="1" applyAlignment="1">
      <alignment horizontal="left" vertical="center" wrapText="1" indent="1"/>
    </xf>
    <xf numFmtId="0" fontId="51" fillId="0" borderId="6" xfId="0" applyFont="1" applyBorder="1" applyAlignment="1">
      <alignment horizontal="left" vertical="center" indent="2"/>
    </xf>
    <xf numFmtId="0" fontId="73" fillId="0" borderId="6" xfId="0" applyFont="1" applyBorder="1" applyAlignment="1">
      <alignment horizontal="left" vertical="center" indent="2"/>
    </xf>
    <xf numFmtId="0" fontId="70" fillId="0" borderId="6" xfId="0" applyFont="1" applyBorder="1" applyAlignment="1">
      <alignment vertical="center" wrapText="1"/>
    </xf>
    <xf numFmtId="0" fontId="75" fillId="0" borderId="6" xfId="0" applyFont="1" applyBorder="1" applyAlignment="1">
      <alignment horizontal="center" vertical="center"/>
    </xf>
    <xf numFmtId="0" fontId="73" fillId="0" borderId="6" xfId="0" applyFont="1" applyBorder="1" applyAlignment="1">
      <alignment horizontal="left" vertical="center" indent="1"/>
    </xf>
    <xf numFmtId="0" fontId="73" fillId="0" borderId="6" xfId="0" applyFont="1" applyBorder="1" applyAlignment="1">
      <alignment horizontal="center" vertical="center"/>
    </xf>
    <xf numFmtId="0" fontId="51" fillId="0" borderId="68" xfId="0" applyFont="1" applyBorder="1" applyAlignment="1">
      <alignment horizontal="center" vertical="center"/>
    </xf>
    <xf numFmtId="172" fontId="69" fillId="0" borderId="0" xfId="0" applyNumberFormat="1" applyFont="1" applyBorder="1" applyAlignment="1">
      <alignment horizontal="right" vertical="center"/>
    </xf>
    <xf numFmtId="172" fontId="69" fillId="0" borderId="6" xfId="0" applyNumberFormat="1" applyFont="1" applyBorder="1" applyAlignment="1">
      <alignment horizontal="right" vertical="center"/>
    </xf>
    <xf numFmtId="172" fontId="74" fillId="0" borderId="6" xfId="0" applyNumberFormat="1" applyFont="1" applyBorder="1" applyAlignment="1">
      <alignment horizontal="right" vertical="center" wrapText="1"/>
    </xf>
    <xf numFmtId="172" fontId="73" fillId="0" borderId="6" xfId="0" applyNumberFormat="1" applyFont="1" applyBorder="1" applyAlignment="1">
      <alignment horizontal="right" vertical="center"/>
    </xf>
    <xf numFmtId="172" fontId="51" fillId="0" borderId="6" xfId="0" applyNumberFormat="1" applyFont="1" applyBorder="1" applyAlignment="1">
      <alignment horizontal="right" vertical="center" wrapText="1"/>
    </xf>
    <xf numFmtId="172" fontId="70" fillId="0" borderId="6" xfId="0" applyNumberFormat="1" applyFont="1" applyBorder="1" applyAlignment="1">
      <alignment horizontal="right" vertical="center" wrapText="1"/>
    </xf>
    <xf numFmtId="172" fontId="76" fillId="0" borderId="6" xfId="0" applyNumberFormat="1" applyFont="1" applyBorder="1" applyAlignment="1">
      <alignment horizontal="right" vertical="center"/>
    </xf>
    <xf numFmtId="172" fontId="69" fillId="0" borderId="27" xfId="0" applyNumberFormat="1" applyFont="1" applyBorder="1" applyAlignment="1">
      <alignment horizontal="right" vertical="center"/>
    </xf>
    <xf numFmtId="0" fontId="0" fillId="0" borderId="0" xfId="0" applyBorder="1" applyAlignment="1"/>
    <xf numFmtId="0" fontId="22" fillId="0" borderId="0" xfId="2" applyFont="1" applyAlignment="1" applyProtection="1">
      <alignment horizontal="left"/>
    </xf>
    <xf numFmtId="0" fontId="0" fillId="0" borderId="0" xfId="0"/>
    <xf numFmtId="172" fontId="2" fillId="0" borderId="29" xfId="0" applyNumberFormat="1" applyFont="1" applyBorder="1" applyAlignment="1">
      <alignment horizontal="right" vertical="center"/>
    </xf>
    <xf numFmtId="0" fontId="79" fillId="0" borderId="0" xfId="0" applyFont="1" applyAlignment="1">
      <alignment horizontal="justify" vertical="center"/>
    </xf>
    <xf numFmtId="0" fontId="11" fillId="0" borderId="0" xfId="2" applyAlignment="1" applyProtection="1"/>
    <xf numFmtId="0" fontId="78" fillId="0" borderId="27" xfId="0" applyFont="1" applyBorder="1" applyAlignment="1">
      <alignment vertical="center"/>
    </xf>
    <xf numFmtId="0" fontId="0" fillId="0" borderId="27" xfId="0" applyBorder="1"/>
    <xf numFmtId="0" fontId="16" fillId="0" borderId="0" xfId="0" applyFont="1"/>
    <xf numFmtId="0" fontId="65" fillId="0" borderId="0" xfId="0" applyFont="1" applyBorder="1" applyAlignment="1">
      <alignment horizontal="justify" vertical="center" wrapText="1"/>
    </xf>
    <xf numFmtId="0" fontId="81" fillId="0" borderId="0" xfId="0" applyFont="1" applyBorder="1"/>
    <xf numFmtId="0" fontId="65" fillId="0" borderId="0" xfId="0" applyFont="1" applyBorder="1" applyAlignment="1">
      <alignment horizontal="center" vertical="center" wrapText="1"/>
    </xf>
    <xf numFmtId="0" fontId="48" fillId="0" borderId="0" xfId="0" applyFont="1" applyAlignment="1">
      <alignment vertical="center"/>
    </xf>
    <xf numFmtId="0" fontId="22" fillId="0" borderId="0" xfId="15" applyFont="1" applyAlignment="1" applyProtection="1"/>
    <xf numFmtId="0" fontId="22" fillId="0" borderId="0" xfId="2" applyFont="1" applyAlignment="1" applyProtection="1"/>
    <xf numFmtId="0" fontId="44" fillId="0" borderId="65" xfId="0" applyFont="1" applyBorder="1" applyAlignment="1">
      <alignment horizontal="center" vertical="center" wrapText="1"/>
    </xf>
    <xf numFmtId="0" fontId="44" fillId="0" borderId="63" xfId="0" applyFont="1" applyBorder="1" applyAlignment="1">
      <alignment horizontal="center" vertical="center" wrapText="1"/>
    </xf>
    <xf numFmtId="0" fontId="63" fillId="0" borderId="9" xfId="0" applyFont="1" applyBorder="1" applyAlignment="1">
      <alignment horizontal="center" vertical="center" wrapText="1"/>
    </xf>
    <xf numFmtId="0" fontId="0" fillId="0" borderId="0" xfId="0"/>
    <xf numFmtId="0" fontId="30" fillId="0" borderId="0" xfId="0" applyFont="1" applyBorder="1" applyAlignment="1">
      <alignment horizontal="left"/>
    </xf>
    <xf numFmtId="164" fontId="30" fillId="0" borderId="0" xfId="0" applyNumberFormat="1" applyFont="1" applyBorder="1" applyAlignment="1">
      <alignment horizontal="center" wrapText="1"/>
    </xf>
    <xf numFmtId="164" fontId="30" fillId="0" borderId="0" xfId="0" applyNumberFormat="1" applyFont="1" applyBorder="1" applyAlignment="1">
      <alignment horizontal="center"/>
    </xf>
    <xf numFmtId="0" fontId="0" fillId="0" borderId="4" xfId="0" applyBorder="1"/>
    <xf numFmtId="0" fontId="0" fillId="0" borderId="4" xfId="0" applyFill="1" applyBorder="1"/>
    <xf numFmtId="0" fontId="63" fillId="0" borderId="128" xfId="0" applyFont="1" applyBorder="1" applyAlignment="1">
      <alignment horizontal="center" vertical="center"/>
    </xf>
    <xf numFmtId="0" fontId="63" fillId="0" borderId="29" xfId="0" applyFont="1" applyBorder="1" applyAlignment="1">
      <alignment horizontal="center" vertical="center" wrapText="1"/>
    </xf>
    <xf numFmtId="0" fontId="63" fillId="0" borderId="131" xfId="0" applyFont="1" applyBorder="1" applyAlignment="1">
      <alignment horizontal="center" vertical="center"/>
    </xf>
    <xf numFmtId="0" fontId="63" fillId="0" borderId="132" xfId="0" applyFont="1" applyBorder="1" applyAlignment="1">
      <alignment horizontal="center" vertical="center" wrapText="1"/>
    </xf>
    <xf numFmtId="0" fontId="82" fillId="0" borderId="2" xfId="2" applyFont="1" applyBorder="1" applyAlignment="1" applyProtection="1">
      <alignment horizontal="left" indent="4"/>
    </xf>
    <xf numFmtId="0" fontId="82" fillId="0" borderId="3" xfId="2" applyFont="1" applyBorder="1" applyAlignment="1" applyProtection="1">
      <alignment horizontal="left" indent="4"/>
    </xf>
    <xf numFmtId="0" fontId="82" fillId="0" borderId="0" xfId="2" applyFont="1" applyAlignment="1" applyProtection="1"/>
    <xf numFmtId="167" fontId="32" fillId="0" borderId="7" xfId="5" applyNumberFormat="1" applyFont="1" applyBorder="1" applyAlignment="1">
      <alignment horizontal="right"/>
    </xf>
    <xf numFmtId="167" fontId="3" fillId="0" borderId="12" xfId="5" applyNumberFormat="1" applyFont="1" applyBorder="1" applyAlignment="1">
      <alignment horizontal="right"/>
    </xf>
    <xf numFmtId="167" fontId="3" fillId="0" borderId="7" xfId="5" applyNumberFormat="1" applyFont="1" applyBorder="1" applyAlignment="1">
      <alignment horizontal="right" vertical="center" wrapText="1"/>
    </xf>
    <xf numFmtId="167" fontId="32" fillId="0" borderId="14" xfId="5" applyNumberFormat="1" applyFont="1" applyBorder="1" applyAlignment="1">
      <alignment horizontal="right"/>
    </xf>
    <xf numFmtId="167" fontId="3" fillId="0" borderId="15" xfId="5" applyNumberFormat="1" applyFont="1" applyBorder="1" applyAlignment="1">
      <alignment horizontal="right"/>
    </xf>
    <xf numFmtId="166" fontId="28" fillId="0" borderId="7" xfId="25" applyNumberFormat="1" applyFont="1" applyBorder="1"/>
    <xf numFmtId="166" fontId="28" fillId="0" borderId="12" xfId="25" applyNumberFormat="1" applyFont="1" applyBorder="1"/>
    <xf numFmtId="166" fontId="28" fillId="0" borderId="14" xfId="25" applyNumberFormat="1" applyFont="1" applyBorder="1"/>
    <xf numFmtId="166" fontId="28" fillId="0" borderId="15" xfId="25" applyNumberFormat="1" applyFont="1" applyBorder="1"/>
    <xf numFmtId="167" fontId="32" fillId="0" borderId="7" xfId="26" applyNumberFormat="1" applyFont="1" applyBorder="1"/>
    <xf numFmtId="167" fontId="32" fillId="0" borderId="12" xfId="26" applyNumberFormat="1" applyFont="1" applyBorder="1"/>
    <xf numFmtId="167" fontId="32" fillId="0" borderId="14" xfId="26" applyNumberFormat="1" applyFont="1" applyBorder="1"/>
    <xf numFmtId="167" fontId="32" fillId="0" borderId="15" xfId="26" applyNumberFormat="1" applyFont="1" applyBorder="1"/>
    <xf numFmtId="167" fontId="32" fillId="0" borderId="12" xfId="5" applyNumberFormat="1" applyFont="1" applyBorder="1" applyAlignment="1">
      <alignment horizontal="right"/>
    </xf>
    <xf numFmtId="167" fontId="32" fillId="0" borderId="15" xfId="5" applyNumberFormat="1" applyFont="1" applyBorder="1" applyAlignment="1">
      <alignment horizontal="right"/>
    </xf>
    <xf numFmtId="166" fontId="14" fillId="0" borderId="7" xfId="5" applyNumberFormat="1" applyBorder="1" applyAlignment="1"/>
    <xf numFmtId="166" fontId="14" fillId="0" borderId="17" xfId="5" applyNumberFormat="1" applyBorder="1" applyAlignment="1"/>
    <xf numFmtId="166" fontId="14" fillId="0" borderId="14" xfId="5" applyNumberFormat="1" applyBorder="1" applyAlignment="1"/>
    <xf numFmtId="166" fontId="14" fillId="0" borderId="18" xfId="5" applyNumberFormat="1" applyBorder="1" applyAlignment="1"/>
    <xf numFmtId="0" fontId="44" fillId="0" borderId="0" xfId="0" applyFont="1" applyBorder="1" applyAlignment="1">
      <alignment horizontal="right" vertical="center"/>
    </xf>
    <xf numFmtId="0" fontId="44" fillId="0" borderId="6" xfId="0" applyFont="1" applyBorder="1" applyAlignment="1">
      <alignment horizontal="right" vertical="center"/>
    </xf>
    <xf numFmtId="0" fontId="30" fillId="0" borderId="6" xfId="0" applyFont="1" applyBorder="1" applyAlignment="1">
      <alignment horizontal="right" vertical="center"/>
    </xf>
    <xf numFmtId="0" fontId="44" fillId="0" borderId="59" xfId="0" applyFont="1" applyBorder="1" applyAlignment="1">
      <alignment horizontal="right" vertical="center"/>
    </xf>
    <xf numFmtId="0" fontId="62" fillId="0" borderId="60" xfId="0" applyFont="1" applyBorder="1" applyAlignment="1">
      <alignment horizontal="right" vertical="center"/>
    </xf>
    <xf numFmtId="0" fontId="62" fillId="5" borderId="27" xfId="0" applyFont="1" applyFill="1" applyBorder="1" applyAlignment="1">
      <alignment horizontal="right" vertical="center"/>
    </xf>
    <xf numFmtId="164" fontId="62" fillId="0" borderId="60" xfId="0" applyNumberFormat="1" applyFont="1" applyBorder="1" applyAlignment="1">
      <alignment horizontal="center" vertical="center"/>
    </xf>
    <xf numFmtId="166" fontId="19" fillId="0" borderId="7" xfId="0" applyNumberFormat="1" applyFont="1" applyBorder="1"/>
    <xf numFmtId="166" fontId="19" fillId="0" borderId="7" xfId="0" applyNumberFormat="1" applyFont="1" applyFill="1" applyBorder="1"/>
    <xf numFmtId="166" fontId="19" fillId="0" borderId="12" xfId="0" applyNumberFormat="1" applyFont="1" applyFill="1" applyBorder="1"/>
    <xf numFmtId="166" fontId="19" fillId="0" borderId="12" xfId="0" applyNumberFormat="1" applyFont="1" applyBorder="1"/>
    <xf numFmtId="166" fontId="19" fillId="0" borderId="7" xfId="0" applyNumberFormat="1" applyFont="1" applyBorder="1" applyAlignment="1">
      <alignment vertical="center"/>
    </xf>
    <xf numFmtId="166" fontId="32" fillId="0" borderId="7" xfId="0" applyNumberFormat="1" applyFont="1" applyBorder="1"/>
    <xf numFmtId="166" fontId="32" fillId="0" borderId="14" xfId="0" applyNumberFormat="1" applyFont="1" applyBorder="1"/>
    <xf numFmtId="166" fontId="19" fillId="0" borderId="14" xfId="0" applyNumberFormat="1" applyFont="1" applyBorder="1"/>
    <xf numFmtId="166" fontId="19" fillId="0" borderId="15" xfId="0" applyNumberFormat="1" applyFont="1" applyBorder="1"/>
    <xf numFmtId="167" fontId="44" fillId="0" borderId="127" xfId="0" applyNumberFormat="1" applyFont="1" applyBorder="1" applyAlignment="1">
      <alignment vertical="center"/>
    </xf>
    <xf numFmtId="167" fontId="44" fillId="0" borderId="127" xfId="0" applyNumberFormat="1" applyFont="1" applyBorder="1" applyAlignment="1">
      <alignment horizontal="right" vertical="center"/>
    </xf>
    <xf numFmtId="167" fontId="44" fillId="0" borderId="88" xfId="0" applyNumberFormat="1" applyFont="1" applyBorder="1" applyAlignment="1">
      <alignment horizontal="right" vertical="center"/>
    </xf>
    <xf numFmtId="167" fontId="19" fillId="0" borderId="19" xfId="0" applyNumberFormat="1" applyFont="1" applyBorder="1" applyAlignment="1">
      <alignment vertical="center"/>
    </xf>
    <xf numFmtId="167" fontId="19" fillId="0" borderId="20" xfId="0" applyNumberFormat="1" applyFont="1" applyBorder="1" applyAlignment="1">
      <alignment horizontal="right" vertical="center"/>
    </xf>
    <xf numFmtId="167" fontId="19" fillId="0" borderId="120" xfId="0" applyNumberFormat="1" applyFont="1" applyBorder="1" applyAlignment="1">
      <alignment horizontal="right" vertical="center"/>
    </xf>
    <xf numFmtId="167" fontId="19" fillId="0" borderId="19" xfId="0" applyNumberFormat="1" applyFont="1" applyFill="1" applyBorder="1" applyAlignment="1">
      <alignment vertical="center" wrapText="1"/>
    </xf>
    <xf numFmtId="167" fontId="19" fillId="0" borderId="20" xfId="0" applyNumberFormat="1" applyFont="1" applyFill="1" applyBorder="1" applyAlignment="1">
      <alignment vertical="center"/>
    </xf>
    <xf numFmtId="167" fontId="19" fillId="0" borderId="120" xfId="0" applyNumberFormat="1" applyFont="1" applyFill="1" applyBorder="1" applyAlignment="1">
      <alignment vertical="center"/>
    </xf>
    <xf numFmtId="167" fontId="19" fillId="0" borderId="21" xfId="0" applyNumberFormat="1" applyFont="1" applyBorder="1" applyAlignment="1">
      <alignment vertical="center"/>
    </xf>
    <xf numFmtId="167" fontId="19" fillId="0" borderId="25" xfId="0" applyNumberFormat="1" applyFont="1" applyBorder="1" applyAlignment="1">
      <alignment horizontal="right" vertical="center"/>
    </xf>
    <xf numFmtId="167" fontId="19" fillId="0" borderId="122" xfId="0" applyNumberFormat="1" applyFont="1" applyBorder="1" applyAlignment="1">
      <alignment horizontal="right" vertical="center"/>
    </xf>
    <xf numFmtId="167" fontId="19" fillId="0" borderId="124" xfId="0" applyNumberFormat="1" applyFont="1" applyBorder="1" applyAlignment="1">
      <alignment vertical="center"/>
    </xf>
    <xf numFmtId="167" fontId="19" fillId="0" borderId="125" xfId="0" applyNumberFormat="1" applyFont="1" applyBorder="1" applyAlignment="1">
      <alignment horizontal="right" vertical="center"/>
    </xf>
    <xf numFmtId="167" fontId="19" fillId="0" borderId="126" xfId="0" applyNumberFormat="1" applyFont="1" applyBorder="1" applyAlignment="1">
      <alignment horizontal="right" vertical="center"/>
    </xf>
    <xf numFmtId="167" fontId="32" fillId="0" borderId="7" xfId="27" applyNumberFormat="1" applyFont="1" applyFill="1" applyBorder="1"/>
    <xf numFmtId="167" fontId="32" fillId="0" borderId="12" xfId="27" applyNumberFormat="1" applyFont="1" applyFill="1" applyBorder="1"/>
    <xf numFmtId="167" fontId="32" fillId="0" borderId="14" xfId="27" applyNumberFormat="1" applyFont="1" applyFill="1" applyBorder="1"/>
    <xf numFmtId="167" fontId="32" fillId="0" borderId="15" xfId="27" applyNumberFormat="1" applyFont="1" applyFill="1" applyBorder="1"/>
    <xf numFmtId="167" fontId="19" fillId="0" borderId="7" xfId="0" applyNumberFormat="1" applyFont="1" applyBorder="1"/>
    <xf numFmtId="167" fontId="19" fillId="0" borderId="7" xfId="0" applyNumberFormat="1" applyFont="1" applyFill="1" applyBorder="1"/>
    <xf numFmtId="167" fontId="19" fillId="0" borderId="12" xfId="0" applyNumberFormat="1" applyFont="1" applyFill="1" applyBorder="1"/>
    <xf numFmtId="167" fontId="19" fillId="0" borderId="12" xfId="0" applyNumberFormat="1" applyFont="1" applyBorder="1"/>
    <xf numFmtId="167" fontId="19" fillId="0" borderId="7" xfId="0" applyNumberFormat="1" applyFont="1" applyBorder="1" applyAlignment="1">
      <alignment vertical="center"/>
    </xf>
    <xf numFmtId="167" fontId="32" fillId="0" borderId="7" xfId="0" applyNumberFormat="1" applyFont="1" applyBorder="1"/>
    <xf numFmtId="167" fontId="32" fillId="0" borderId="14" xfId="0" applyNumberFormat="1" applyFont="1" applyBorder="1"/>
    <xf numFmtId="167" fontId="19" fillId="0" borderId="14" xfId="0" applyNumberFormat="1" applyFont="1" applyBorder="1"/>
    <xf numFmtId="167" fontId="19" fillId="0" borderId="15" xfId="0" applyNumberFormat="1" applyFont="1" applyBorder="1"/>
    <xf numFmtId="167" fontId="30" fillId="0" borderId="7" xfId="0" applyNumberFormat="1" applyFont="1" applyBorder="1" applyAlignment="1">
      <alignment horizontal="center"/>
    </xf>
    <xf numFmtId="167" fontId="30" fillId="0" borderId="35" xfId="0" applyNumberFormat="1" applyFont="1" applyBorder="1" applyAlignment="1">
      <alignment horizontal="center"/>
    </xf>
    <xf numFmtId="167" fontId="30" fillId="0" borderId="37" xfId="0" applyNumberFormat="1" applyFont="1" applyBorder="1" applyAlignment="1">
      <alignment horizontal="center"/>
    </xf>
    <xf numFmtId="167" fontId="30" fillId="0" borderId="38" xfId="0" applyNumberFormat="1" applyFont="1" applyBorder="1" applyAlignment="1">
      <alignment horizontal="center"/>
    </xf>
    <xf numFmtId="166" fontId="17" fillId="0" borderId="73" xfId="0" applyNumberFormat="1" applyFont="1" applyFill="1" applyBorder="1"/>
    <xf numFmtId="166" fontId="17" fillId="0" borderId="48" xfId="0" applyNumberFormat="1" applyFont="1" applyFill="1" applyBorder="1"/>
    <xf numFmtId="166" fontId="17" fillId="0" borderId="98" xfId="0" applyNumberFormat="1" applyFont="1" applyFill="1" applyBorder="1"/>
    <xf numFmtId="166" fontId="17" fillId="0" borderId="93" xfId="0" applyNumberFormat="1" applyFont="1" applyFill="1" applyBorder="1"/>
    <xf numFmtId="166" fontId="17" fillId="0" borderId="53" xfId="0" applyNumberFormat="1" applyFont="1" applyFill="1" applyBorder="1"/>
    <xf numFmtId="166" fontId="17" fillId="0" borderId="99" xfId="0" applyNumberFormat="1" applyFont="1" applyFill="1" applyBorder="1"/>
    <xf numFmtId="166" fontId="46" fillId="0" borderId="73" xfId="0" applyNumberFormat="1" applyFont="1" applyFill="1" applyBorder="1"/>
    <xf numFmtId="166" fontId="46" fillId="0" borderId="48" xfId="0" applyNumberFormat="1" applyFont="1" applyFill="1" applyBorder="1"/>
    <xf numFmtId="166" fontId="46" fillId="0" borderId="98" xfId="0" applyNumberFormat="1" applyFont="1" applyFill="1" applyBorder="1"/>
    <xf numFmtId="166" fontId="46" fillId="0" borderId="73" xfId="0" applyNumberFormat="1" applyFont="1" applyFill="1" applyBorder="1" applyAlignment="1">
      <alignment horizontal="right"/>
    </xf>
    <xf numFmtId="166" fontId="46" fillId="0" borderId="48" xfId="0" applyNumberFormat="1" applyFont="1" applyFill="1" applyBorder="1" applyAlignment="1">
      <alignment horizontal="right"/>
    </xf>
    <xf numFmtId="166" fontId="46" fillId="0" borderId="98" xfId="0" applyNumberFormat="1" applyFont="1" applyFill="1" applyBorder="1" applyAlignment="1">
      <alignment horizontal="right"/>
    </xf>
    <xf numFmtId="166" fontId="17" fillId="0" borderId="73" xfId="0" applyNumberFormat="1" applyFont="1" applyFill="1" applyBorder="1" applyAlignment="1">
      <alignment horizontal="right"/>
    </xf>
    <xf numFmtId="166" fontId="17" fillId="0" borderId="48" xfId="0" applyNumberFormat="1" applyFont="1" applyFill="1" applyBorder="1" applyAlignment="1">
      <alignment horizontal="right"/>
    </xf>
    <xf numFmtId="166" fontId="17" fillId="0" borderId="98" xfId="0" applyNumberFormat="1" applyFont="1" applyFill="1" applyBorder="1" applyAlignment="1">
      <alignment horizontal="right"/>
    </xf>
    <xf numFmtId="166" fontId="46" fillId="0" borderId="93" xfId="0" applyNumberFormat="1" applyFont="1" applyFill="1" applyBorder="1" applyAlignment="1">
      <alignment horizontal="right"/>
    </xf>
    <xf numFmtId="166" fontId="46" fillId="0" borderId="53" xfId="0" applyNumberFormat="1" applyFont="1" applyFill="1" applyBorder="1" applyAlignment="1">
      <alignment horizontal="right"/>
    </xf>
    <xf numFmtId="166" fontId="46" fillId="0" borderId="99" xfId="0" applyNumberFormat="1" applyFont="1" applyFill="1" applyBorder="1" applyAlignment="1">
      <alignment horizontal="right"/>
    </xf>
    <xf numFmtId="166" fontId="17" fillId="0" borderId="95" xfId="0" applyNumberFormat="1" applyFont="1" applyFill="1" applyBorder="1"/>
    <xf numFmtId="166" fontId="17" fillId="0" borderId="50" xfId="0" applyNumberFormat="1" applyFont="1" applyFill="1" applyBorder="1"/>
    <xf numFmtId="166" fontId="17" fillId="0" borderId="90" xfId="0" applyNumberFormat="1" applyFont="1" applyFill="1" applyBorder="1"/>
    <xf numFmtId="166" fontId="17" fillId="0" borderId="82" xfId="0" applyNumberFormat="1" applyFont="1" applyFill="1" applyBorder="1"/>
    <xf numFmtId="166" fontId="17" fillId="0" borderId="49" xfId="0" applyNumberFormat="1" applyFont="1" applyFill="1" applyBorder="1"/>
    <xf numFmtId="166" fontId="17" fillId="0" borderId="101" xfId="0" applyNumberFormat="1" applyFont="1" applyFill="1" applyBorder="1"/>
    <xf numFmtId="166" fontId="17" fillId="0" borderId="96" xfId="0" applyNumberFormat="1" applyFont="1" applyFill="1" applyBorder="1"/>
    <xf numFmtId="166" fontId="17" fillId="0" borderId="43" xfId="0" applyNumberFormat="1" applyFont="1" applyFill="1" applyBorder="1"/>
    <xf numFmtId="166" fontId="17" fillId="0" borderId="100" xfId="0" applyNumberFormat="1" applyFont="1" applyFill="1" applyBorder="1"/>
    <xf numFmtId="166" fontId="17" fillId="0" borderId="94" xfId="0" applyNumberFormat="1" applyFont="1" applyFill="1" applyBorder="1"/>
    <xf numFmtId="166" fontId="17" fillId="0" borderId="40" xfId="0" applyNumberFormat="1" applyFont="1" applyFill="1" applyBorder="1"/>
    <xf numFmtId="166" fontId="17" fillId="0" borderId="97" xfId="0" applyNumberFormat="1" applyFont="1" applyFill="1" applyBorder="1"/>
    <xf numFmtId="166" fontId="17" fillId="0" borderId="103" xfId="0" applyNumberFormat="1" applyFont="1" applyFill="1" applyBorder="1"/>
    <xf numFmtId="166" fontId="17" fillId="0" borderId="54" xfId="0" applyNumberFormat="1" applyFont="1" applyFill="1" applyBorder="1"/>
    <xf numFmtId="166" fontId="17" fillId="0" borderId="102" xfId="0" applyNumberFormat="1" applyFont="1" applyFill="1" applyBorder="1"/>
    <xf numFmtId="167" fontId="17" fillId="0" borderId="56" xfId="0" applyNumberFormat="1" applyFont="1" applyFill="1" applyBorder="1"/>
    <xf numFmtId="167" fontId="17" fillId="0" borderId="83" xfId="0" applyNumberFormat="1" applyFont="1" applyFill="1" applyBorder="1"/>
    <xf numFmtId="0" fontId="51" fillId="0" borderId="0" xfId="0" applyFont="1" applyBorder="1" applyAlignment="1">
      <alignment horizontal="right" vertical="center"/>
    </xf>
    <xf numFmtId="0" fontId="51" fillId="0" borderId="6" xfId="0" applyFont="1" applyBorder="1" applyAlignment="1">
      <alignment horizontal="right" vertical="center"/>
    </xf>
    <xf numFmtId="0" fontId="51" fillId="0" borderId="60" xfId="0" applyFont="1" applyBorder="1" applyAlignment="1">
      <alignment horizontal="right" vertical="center"/>
    </xf>
    <xf numFmtId="0" fontId="51" fillId="0" borderId="59" xfId="0" applyFont="1" applyBorder="1" applyAlignment="1">
      <alignment horizontal="right" vertical="center"/>
    </xf>
    <xf numFmtId="0" fontId="71" fillId="0" borderId="128" xfId="0" applyFont="1" applyBorder="1" applyAlignment="1">
      <alignment horizontal="center" vertical="center"/>
    </xf>
    <xf numFmtId="0" fontId="71" fillId="0" borderId="9" xfId="0" applyFont="1" applyBorder="1" applyAlignment="1">
      <alignment horizontal="center" vertical="center" wrapText="1"/>
    </xf>
    <xf numFmtId="0" fontId="71" fillId="0" borderId="7" xfId="0" applyFont="1" applyBorder="1" applyAlignment="1">
      <alignment horizontal="center" vertical="center" wrapText="1"/>
    </xf>
    <xf numFmtId="0" fontId="71" fillId="0" borderId="69" xfId="0" applyFont="1" applyBorder="1" applyAlignment="1">
      <alignment horizontal="center" vertical="center" wrapText="1"/>
    </xf>
    <xf numFmtId="0" fontId="71" fillId="0" borderId="115" xfId="0" applyFont="1" applyBorder="1" applyAlignment="1">
      <alignment horizontal="center" vertical="center" wrapText="1"/>
    </xf>
    <xf numFmtId="0" fontId="71" fillId="0" borderId="134" xfId="0" applyFont="1" applyBorder="1" applyAlignment="1">
      <alignment horizontal="center" vertical="center" wrapText="1"/>
    </xf>
    <xf numFmtId="0" fontId="71" fillId="0" borderId="65" xfId="0" applyFont="1" applyBorder="1" applyAlignment="1">
      <alignment horizontal="center" vertical="center" wrapText="1"/>
    </xf>
    <xf numFmtId="0" fontId="71" fillId="0" borderId="63" xfId="0" applyFont="1" applyBorder="1" applyAlignment="1">
      <alignment horizontal="center" vertical="center" wrapText="1"/>
    </xf>
    <xf numFmtId="0" fontId="83" fillId="0" borderId="115" xfId="0" applyFont="1" applyBorder="1" applyAlignment="1">
      <alignment horizontal="center" vertical="center"/>
    </xf>
    <xf numFmtId="0" fontId="71" fillId="0" borderId="67" xfId="0" applyFont="1" applyBorder="1" applyAlignment="1">
      <alignment horizontal="center" vertical="center" wrapText="1"/>
    </xf>
    <xf numFmtId="0" fontId="71" fillId="0" borderId="66" xfId="0" applyFont="1" applyBorder="1" applyAlignment="1">
      <alignment horizontal="center" vertical="center" wrapText="1"/>
    </xf>
    <xf numFmtId="0" fontId="71" fillId="0" borderId="65" xfId="0" applyFont="1" applyBorder="1" applyAlignment="1">
      <alignment vertical="top" wrapText="1"/>
    </xf>
    <xf numFmtId="0" fontId="85" fillId="0" borderId="131" xfId="0" applyFont="1" applyBorder="1" applyAlignment="1">
      <alignment vertical="center"/>
    </xf>
    <xf numFmtId="0" fontId="85" fillId="0" borderId="132" xfId="0" applyFont="1" applyBorder="1" applyAlignment="1">
      <alignment horizontal="justify" vertical="center"/>
    </xf>
    <xf numFmtId="0" fontId="83" fillId="0" borderId="132" xfId="0" applyFont="1" applyBorder="1"/>
    <xf numFmtId="0" fontId="85" fillId="0" borderId="132" xfId="0" applyFont="1" applyBorder="1" applyAlignment="1">
      <alignment vertical="center" wrapText="1"/>
    </xf>
    <xf numFmtId="0" fontId="85" fillId="0" borderId="133" xfId="0" applyFont="1" applyBorder="1" applyAlignment="1">
      <alignment horizontal="center" vertical="center" wrapText="1"/>
    </xf>
    <xf numFmtId="0" fontId="87" fillId="0" borderId="128" xfId="0" applyFont="1" applyBorder="1" applyAlignment="1">
      <alignment horizontal="center" vertical="center"/>
    </xf>
    <xf numFmtId="0" fontId="87" fillId="0" borderId="9" xfId="0" applyFont="1" applyBorder="1" applyAlignment="1">
      <alignment horizontal="center" vertical="center" wrapText="1"/>
    </xf>
    <xf numFmtId="0" fontId="71" fillId="0" borderId="114" xfId="0" applyFont="1" applyBorder="1" applyAlignment="1">
      <alignment vertical="center"/>
    </xf>
    <xf numFmtId="0" fontId="49" fillId="0" borderId="7" xfId="0" applyFont="1" applyBorder="1" applyAlignment="1">
      <alignment horizontal="left" vertical="center" wrapText="1"/>
    </xf>
    <xf numFmtId="0" fontId="71" fillId="0" borderId="7" xfId="0" applyFont="1" applyBorder="1" applyAlignment="1">
      <alignment vertical="top" wrapText="1"/>
    </xf>
    <xf numFmtId="0" fontId="49" fillId="0" borderId="7" xfId="0" applyFont="1" applyBorder="1" applyAlignment="1">
      <alignment horizontal="center"/>
    </xf>
    <xf numFmtId="0" fontId="71" fillId="0" borderId="114" xfId="0" applyFont="1" applyBorder="1" applyAlignment="1">
      <alignment horizontal="left" vertical="center" wrapText="1"/>
    </xf>
    <xf numFmtId="0" fontId="71" fillId="0" borderId="7" xfId="0" applyFont="1" applyBorder="1" applyAlignment="1">
      <alignment horizontal="justify" vertical="center" wrapText="1"/>
    </xf>
    <xf numFmtId="0" fontId="49" fillId="0" borderId="64" xfId="0" applyFont="1" applyBorder="1"/>
    <xf numFmtId="0" fontId="71" fillId="0" borderId="7" xfId="0" applyFont="1" applyBorder="1" applyAlignment="1">
      <alignment wrapText="1"/>
    </xf>
    <xf numFmtId="0" fontId="49" fillId="0" borderId="7" xfId="0" applyFont="1" applyBorder="1"/>
    <xf numFmtId="0" fontId="49" fillId="0" borderId="114" xfId="0" applyFont="1" applyBorder="1"/>
    <xf numFmtId="0" fontId="85" fillId="0" borderId="129" xfId="0" applyFont="1" applyBorder="1" applyAlignment="1">
      <alignment vertical="center"/>
    </xf>
    <xf numFmtId="0" fontId="85" fillId="0" borderId="14" xfId="0" applyFont="1" applyBorder="1" applyAlignment="1">
      <alignment horizontal="justify" vertical="center" wrapText="1"/>
    </xf>
    <xf numFmtId="0" fontId="89" fillId="0" borderId="14" xfId="0" applyFont="1" applyBorder="1"/>
    <xf numFmtId="0" fontId="85" fillId="0" borderId="14" xfId="0" applyFont="1" applyBorder="1" applyAlignment="1">
      <alignment horizontal="center" vertical="center" wrapText="1"/>
    </xf>
    <xf numFmtId="0" fontId="85" fillId="0" borderId="70" xfId="0" applyFont="1" applyBorder="1" applyAlignment="1">
      <alignment horizontal="center" vertical="center" wrapText="1"/>
    </xf>
    <xf numFmtId="0" fontId="71" fillId="0" borderId="138" xfId="0" applyFont="1" applyBorder="1" applyAlignment="1">
      <alignment horizontal="center" vertical="center" wrapText="1"/>
    </xf>
    <xf numFmtId="0" fontId="71" fillId="0" borderId="137" xfId="0" applyFont="1" applyBorder="1" applyAlignment="1">
      <alignment horizontal="center" vertical="center" wrapText="1"/>
    </xf>
    <xf numFmtId="0" fontId="71" fillId="0" borderId="6" xfId="0" applyFont="1" applyBorder="1" applyAlignment="1">
      <alignment vertical="center"/>
    </xf>
    <xf numFmtId="0" fontId="83" fillId="0" borderId="0" xfId="0" applyFont="1" applyBorder="1"/>
    <xf numFmtId="0" fontId="71" fillId="0" borderId="136" xfId="0" applyFont="1" applyBorder="1" applyAlignment="1">
      <alignment vertical="top" wrapText="1"/>
    </xf>
    <xf numFmtId="0" fontId="46" fillId="0" borderId="0" xfId="0" applyFont="1" applyBorder="1" applyAlignment="1">
      <alignment horizontal="center" vertical="center" wrapText="1"/>
    </xf>
    <xf numFmtId="0" fontId="71" fillId="0" borderId="0" xfId="0" applyFont="1" applyBorder="1" applyAlignment="1">
      <alignment horizontal="center" vertical="center" wrapText="1"/>
    </xf>
    <xf numFmtId="0" fontId="71" fillId="0" borderId="6" xfId="0" applyFont="1" applyBorder="1" applyAlignment="1">
      <alignment horizontal="center" vertical="center" wrapText="1"/>
    </xf>
    <xf numFmtId="0" fontId="83" fillId="0" borderId="141" xfId="0" applyFont="1" applyBorder="1"/>
    <xf numFmtId="0" fontId="71" fillId="0" borderId="59" xfId="0" applyFont="1" applyBorder="1" applyAlignment="1">
      <alignment horizontal="center" vertical="center" wrapText="1"/>
    </xf>
    <xf numFmtId="0" fontId="71" fillId="0" borderId="114" xfId="0" applyFont="1" applyBorder="1" applyAlignment="1">
      <alignment horizontal="center" vertical="center" wrapText="1"/>
    </xf>
    <xf numFmtId="0" fontId="71" fillId="0" borderId="7" xfId="0" applyFont="1" applyBorder="1" applyAlignment="1">
      <alignment vertical="center" wrapText="1"/>
    </xf>
    <xf numFmtId="0" fontId="49" fillId="0" borderId="7" xfId="0" applyFont="1" applyBorder="1" applyAlignment="1">
      <alignment horizontal="center" vertical="center"/>
    </xf>
    <xf numFmtId="0" fontId="49" fillId="0" borderId="14" xfId="0" applyFont="1" applyBorder="1" applyAlignment="1">
      <alignment horizontal="center" vertical="center"/>
    </xf>
    <xf numFmtId="0" fontId="71" fillId="0" borderId="14" xfId="0" applyFont="1" applyBorder="1" applyAlignment="1">
      <alignment vertical="center" wrapText="1"/>
    </xf>
    <xf numFmtId="0" fontId="71" fillId="0" borderId="70" xfId="0" applyFont="1" applyBorder="1" applyAlignment="1">
      <alignment vertical="center" wrapText="1"/>
    </xf>
    <xf numFmtId="164" fontId="0" fillId="0" borderId="10" xfId="0" applyNumberFormat="1" applyBorder="1"/>
    <xf numFmtId="164" fontId="0" fillId="0" borderId="12" xfId="0" applyNumberFormat="1" applyBorder="1"/>
    <xf numFmtId="164" fontId="0" fillId="0" borderId="15" xfId="0" applyNumberFormat="1" applyBorder="1"/>
    <xf numFmtId="164" fontId="28" fillId="0" borderId="12" xfId="0" applyNumberFormat="1" applyFont="1" applyBorder="1"/>
    <xf numFmtId="164" fontId="28" fillId="0" borderId="15" xfId="0" applyNumberFormat="1" applyFont="1" applyBorder="1"/>
    <xf numFmtId="0" fontId="0" fillId="0" borderId="144" xfId="0" applyBorder="1"/>
    <xf numFmtId="164" fontId="0" fillId="0" borderId="145" xfId="0" applyNumberFormat="1" applyBorder="1"/>
    <xf numFmtId="0" fontId="0" fillId="0" borderId="146" xfId="0" applyBorder="1"/>
    <xf numFmtId="164" fontId="0" fillId="0" borderId="147" xfId="0" applyNumberFormat="1" applyBorder="1"/>
    <xf numFmtId="0" fontId="0" fillId="0" borderId="148" xfId="0" applyBorder="1"/>
    <xf numFmtId="164" fontId="0" fillId="0" borderId="149" xfId="0" applyNumberFormat="1" applyBorder="1"/>
    <xf numFmtId="0" fontId="17" fillId="0" borderId="56" xfId="0" applyFont="1" applyFill="1" applyBorder="1"/>
    <xf numFmtId="164" fontId="17" fillId="0" borderId="56" xfId="0" applyNumberFormat="1" applyFont="1" applyFill="1" applyBorder="1"/>
    <xf numFmtId="164" fontId="17" fillId="0" borderId="83" xfId="0" applyNumberFormat="1" applyFont="1" applyFill="1" applyBorder="1"/>
    <xf numFmtId="0" fontId="17" fillId="0" borderId="47" xfId="0" applyFont="1" applyFill="1" applyBorder="1"/>
    <xf numFmtId="164" fontId="17" fillId="0" borderId="47" xfId="0" applyNumberFormat="1" applyFont="1" applyFill="1" applyBorder="1"/>
    <xf numFmtId="164" fontId="17" fillId="0" borderId="74" xfId="0" applyNumberFormat="1" applyFont="1" applyFill="1" applyBorder="1"/>
    <xf numFmtId="0" fontId="17" fillId="0" borderId="52" xfId="0" applyFont="1" applyFill="1" applyBorder="1"/>
    <xf numFmtId="164" fontId="17" fillId="0" borderId="52" xfId="0" applyNumberFormat="1" applyFont="1" applyFill="1" applyBorder="1"/>
    <xf numFmtId="164" fontId="17" fillId="0" borderId="79" xfId="0" applyNumberFormat="1" applyFont="1" applyFill="1" applyBorder="1"/>
    <xf numFmtId="0" fontId="17" fillId="0" borderId="73" xfId="0" applyFont="1" applyFill="1" applyBorder="1"/>
    <xf numFmtId="0" fontId="17" fillId="0" borderId="42" xfId="0" applyFont="1" applyFill="1" applyBorder="1"/>
    <xf numFmtId="0" fontId="17" fillId="0" borderId="79" xfId="4" applyFill="1" applyBorder="1"/>
    <xf numFmtId="0" fontId="17" fillId="0" borderId="82" xfId="0" applyFont="1" applyFill="1" applyBorder="1"/>
    <xf numFmtId="0" fontId="17" fillId="0" borderId="76" xfId="0" applyFont="1" applyFill="1" applyBorder="1"/>
    <xf numFmtId="164" fontId="17" fillId="0" borderId="76" xfId="0" applyNumberFormat="1" applyFont="1" applyFill="1" applyBorder="1"/>
    <xf numFmtId="164" fontId="17" fillId="0" borderId="77" xfId="0" applyNumberFormat="1" applyFont="1" applyFill="1" applyBorder="1"/>
    <xf numFmtId="164" fontId="17" fillId="0" borderId="77" xfId="4" applyNumberFormat="1" applyFill="1" applyBorder="1"/>
    <xf numFmtId="164" fontId="17" fillId="0" borderId="57" xfId="0" applyNumberFormat="1" applyFont="1" applyFill="1" applyBorder="1"/>
    <xf numFmtId="164" fontId="17" fillId="0" borderId="75" xfId="0" applyNumberFormat="1" applyFont="1" applyFill="1" applyBorder="1"/>
    <xf numFmtId="164" fontId="17" fillId="0" borderId="75" xfId="4" applyNumberFormat="1" applyFill="1" applyBorder="1"/>
    <xf numFmtId="166" fontId="0" fillId="0" borderId="0" xfId="0" applyNumberFormat="1"/>
    <xf numFmtId="0" fontId="17" fillId="0" borderId="89" xfId="0" applyFont="1" applyFill="1" applyBorder="1"/>
    <xf numFmtId="0" fontId="0" fillId="0" borderId="79" xfId="0" applyBorder="1"/>
    <xf numFmtId="0" fontId="22" fillId="0" borderId="0" xfId="15" applyFont="1" applyAlignment="1" applyProtection="1">
      <alignment horizontal="left"/>
    </xf>
    <xf numFmtId="0" fontId="19" fillId="0" borderId="2" xfId="0" applyFont="1" applyBorder="1" applyAlignment="1">
      <alignment horizontal="left" indent="22"/>
    </xf>
    <xf numFmtId="0" fontId="71" fillId="0" borderId="7" xfId="0" applyFont="1" applyBorder="1" applyAlignment="1">
      <alignment horizontal="left" vertical="center" wrapText="1"/>
    </xf>
    <xf numFmtId="0" fontId="93" fillId="0" borderId="0" xfId="0" applyFont="1" applyAlignment="1">
      <alignment vertical="center"/>
    </xf>
    <xf numFmtId="0" fontId="94" fillId="0" borderId="0" xfId="29" applyAlignment="1">
      <alignment wrapText="1"/>
    </xf>
    <xf numFmtId="0" fontId="94" fillId="0" borderId="0" xfId="29"/>
    <xf numFmtId="0" fontId="94" fillId="0" borderId="39" xfId="29" applyBorder="1" applyAlignment="1">
      <alignment horizontal="center" vertical="center" wrapText="1"/>
    </xf>
    <xf numFmtId="0" fontId="17" fillId="0" borderId="40" xfId="29" applyNumberFormat="1" applyFont="1" applyBorder="1" applyAlignment="1">
      <alignment horizontal="center" vertical="center" wrapText="1"/>
    </xf>
    <xf numFmtId="0" fontId="17" fillId="0" borderId="40" xfId="29" applyFont="1" applyBorder="1" applyAlignment="1">
      <alignment horizontal="center" vertical="center" wrapText="1"/>
    </xf>
    <xf numFmtId="0" fontId="17" fillId="0" borderId="41" xfId="29" applyFont="1" applyBorder="1" applyAlignment="1">
      <alignment horizontal="center" vertical="center" wrapText="1"/>
    </xf>
    <xf numFmtId="166" fontId="94" fillId="0" borderId="48" xfId="29" applyNumberFormat="1" applyBorder="1" applyAlignment="1">
      <alignment horizontal="center" vertical="center"/>
    </xf>
    <xf numFmtId="166" fontId="94" fillId="0" borderId="87" xfId="29" applyNumberFormat="1" applyBorder="1" applyAlignment="1">
      <alignment horizontal="center" vertical="center"/>
    </xf>
    <xf numFmtId="170" fontId="94" fillId="0" borderId="87" xfId="29" applyNumberFormat="1" applyBorder="1" applyAlignment="1">
      <alignment horizontal="center" vertical="center"/>
    </xf>
    <xf numFmtId="166" fontId="94" fillId="0" borderId="53" xfId="29" applyNumberFormat="1" applyBorder="1" applyAlignment="1">
      <alignment horizontal="center" vertical="center"/>
    </xf>
    <xf numFmtId="166" fontId="94" fillId="0" borderId="88" xfId="29" applyNumberFormat="1" applyBorder="1" applyAlignment="1">
      <alignment horizontal="center" vertical="center"/>
    </xf>
    <xf numFmtId="0" fontId="17" fillId="0" borderId="47" xfId="29" applyFont="1" applyBorder="1" applyAlignment="1">
      <alignment horizontal="center" vertical="center" wrapText="1"/>
    </xf>
    <xf numFmtId="0" fontId="17" fillId="0" borderId="52" xfId="29" applyFont="1" applyBorder="1" applyAlignment="1">
      <alignment horizontal="center" vertical="center" wrapText="1"/>
    </xf>
    <xf numFmtId="0" fontId="94" fillId="0" borderId="144" xfId="29" applyBorder="1" applyAlignment="1">
      <alignment horizontal="center" vertical="center" wrapText="1"/>
    </xf>
    <xf numFmtId="0" fontId="17" fillId="0" borderId="150" xfId="29" applyNumberFormat="1" applyFont="1" applyBorder="1" applyAlignment="1">
      <alignment horizontal="center" vertical="center" wrapText="1"/>
    </xf>
    <xf numFmtId="0" fontId="17" fillId="0" borderId="150" xfId="29" applyFont="1" applyBorder="1" applyAlignment="1">
      <alignment horizontal="center" vertical="center" wrapText="1"/>
    </xf>
    <xf numFmtId="0" fontId="17" fillId="0" borderId="145" xfId="29" applyFont="1" applyBorder="1" applyAlignment="1">
      <alignment horizontal="center" vertical="center" wrapText="1"/>
    </xf>
    <xf numFmtId="0" fontId="17" fillId="0" borderId="146" xfId="29" applyFont="1" applyBorder="1" applyAlignment="1">
      <alignment horizontal="left" vertical="center"/>
    </xf>
    <xf numFmtId="166" fontId="94" fillId="0" borderId="20" xfId="29" applyNumberFormat="1" applyBorder="1" applyAlignment="1">
      <alignment horizontal="center" vertical="center"/>
    </xf>
    <xf numFmtId="166" fontId="94" fillId="0" borderId="147" xfId="29" applyNumberFormat="1" applyBorder="1" applyAlignment="1">
      <alignment horizontal="center" vertical="center"/>
    </xf>
    <xf numFmtId="170" fontId="94" fillId="0" borderId="147" xfId="29" applyNumberFormat="1" applyBorder="1" applyAlignment="1">
      <alignment horizontal="center" vertical="center"/>
    </xf>
    <xf numFmtId="0" fontId="17" fillId="0" borderId="148" xfId="29" applyFont="1" applyBorder="1" applyAlignment="1">
      <alignment horizontal="left" vertical="center"/>
    </xf>
    <xf numFmtId="166" fontId="94" fillId="0" borderId="151" xfId="29" applyNumberFormat="1" applyBorder="1" applyAlignment="1">
      <alignment horizontal="center" vertical="center"/>
    </xf>
    <xf numFmtId="166" fontId="94" fillId="0" borderId="149" xfId="29" applyNumberFormat="1" applyBorder="1" applyAlignment="1">
      <alignment horizontal="center" vertical="center"/>
    </xf>
    <xf numFmtId="0" fontId="17" fillId="0" borderId="0" xfId="29" applyFont="1"/>
    <xf numFmtId="0" fontId="94" fillId="0" borderId="144" xfId="29" applyBorder="1" applyAlignment="1">
      <alignment wrapText="1"/>
    </xf>
    <xf numFmtId="0" fontId="17" fillId="0" borderId="146" xfId="29" applyFont="1" applyBorder="1"/>
    <xf numFmtId="0" fontId="17" fillId="0" borderId="148" xfId="29" applyFont="1" applyBorder="1"/>
    <xf numFmtId="0" fontId="95" fillId="0" borderId="0" xfId="29" applyFont="1" applyAlignment="1">
      <alignment horizontal="center"/>
    </xf>
    <xf numFmtId="0" fontId="22" fillId="0" borderId="0" xfId="2" applyFont="1" applyAlignment="1" applyProtection="1">
      <alignment horizontal="left"/>
    </xf>
    <xf numFmtId="0" fontId="0" fillId="0" borderId="0" xfId="0" applyAlignment="1">
      <alignment wrapText="1"/>
    </xf>
    <xf numFmtId="0" fontId="2" fillId="0" borderId="0" xfId="0" applyFont="1" applyAlignment="1">
      <alignment wrapText="1"/>
    </xf>
    <xf numFmtId="0" fontId="2" fillId="0" borderId="0" xfId="0" applyFont="1" applyAlignment="1">
      <alignment horizontal="left" wrapText="1"/>
    </xf>
    <xf numFmtId="0" fontId="0" fillId="0" borderId="0" xfId="0" applyAlignment="1">
      <alignment horizontal="left" wrapText="1"/>
    </xf>
    <xf numFmtId="0" fontId="22" fillId="0" borderId="0" xfId="15" applyFont="1" applyAlignment="1" applyProtection="1">
      <alignment horizontal="left"/>
    </xf>
    <xf numFmtId="0" fontId="23" fillId="0" borderId="4" xfId="5" applyFont="1" applyBorder="1" applyAlignment="1">
      <alignment horizontal="left" vertical="center" wrapText="1"/>
    </xf>
    <xf numFmtId="0" fontId="32" fillId="0" borderId="23" xfId="0" applyFont="1" applyBorder="1" applyAlignment="1">
      <alignment horizontal="justify" vertical="center"/>
    </xf>
    <xf numFmtId="0" fontId="32" fillId="0" borderId="22" xfId="0" applyFont="1" applyBorder="1" applyAlignment="1">
      <alignment horizontal="justify" vertical="center"/>
    </xf>
    <xf numFmtId="0" fontId="64" fillId="0" borderId="0" xfId="0" applyFont="1" applyBorder="1" applyAlignment="1"/>
    <xf numFmtId="0" fontId="64" fillId="0" borderId="26" xfId="0" applyFont="1" applyBorder="1" applyAlignment="1"/>
    <xf numFmtId="0" fontId="44" fillId="0" borderId="6" xfId="0" applyFont="1" applyBorder="1" applyAlignment="1">
      <alignment vertical="center" wrapText="1"/>
    </xf>
    <xf numFmtId="0" fontId="44" fillId="0" borderId="59" xfId="0" applyFont="1" applyBorder="1" applyAlignment="1">
      <alignment vertical="center" wrapText="1"/>
    </xf>
    <xf numFmtId="0" fontId="62" fillId="0" borderId="4" xfId="0" applyFont="1" applyBorder="1" applyAlignment="1">
      <alignment vertical="center" wrapText="1"/>
    </xf>
    <xf numFmtId="0" fontId="44" fillId="0" borderId="9" xfId="0" applyFont="1" applyBorder="1" applyAlignment="1">
      <alignment horizontal="center" vertical="center" wrapText="1"/>
    </xf>
    <xf numFmtId="0" fontId="44" fillId="0" borderId="62" xfId="0" applyFont="1" applyBorder="1" applyAlignment="1">
      <alignment horizontal="center" vertical="center"/>
    </xf>
    <xf numFmtId="0" fontId="44" fillId="0" borderId="66" xfId="0" applyFont="1" applyBorder="1" applyAlignment="1">
      <alignment horizontal="center" vertical="center"/>
    </xf>
    <xf numFmtId="0" fontId="44" fillId="0" borderId="63" xfId="0" applyFont="1" applyBorder="1" applyAlignment="1">
      <alignment horizontal="center" vertical="center"/>
    </xf>
    <xf numFmtId="0" fontId="44" fillId="0" borderId="29" xfId="0" applyFont="1" applyBorder="1" applyAlignment="1">
      <alignment vertical="center"/>
    </xf>
    <xf numFmtId="0" fontId="44" fillId="0" borderId="6" xfId="0" applyFont="1" applyBorder="1" applyAlignment="1">
      <alignment vertical="center"/>
    </xf>
    <xf numFmtId="0" fontId="72" fillId="0" borderId="69"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114" xfId="0" applyFont="1" applyBorder="1" applyAlignment="1">
      <alignment horizontal="center" vertical="center" wrapText="1"/>
    </xf>
    <xf numFmtId="0" fontId="44" fillId="0" borderId="28" xfId="0" applyFont="1" applyBorder="1" applyAlignment="1">
      <alignment horizontal="center" vertical="center"/>
    </xf>
    <xf numFmtId="0" fontId="44" fillId="0" borderId="64" xfId="0" applyFont="1" applyBorder="1" applyAlignment="1">
      <alignment horizontal="center" vertical="center"/>
    </xf>
    <xf numFmtId="0" fontId="44" fillId="0" borderId="58" xfId="0" applyFont="1" applyBorder="1" applyAlignment="1">
      <alignment horizontal="center" vertical="center"/>
    </xf>
    <xf numFmtId="0" fontId="32" fillId="0" borderId="5" xfId="0" applyFont="1" applyBorder="1" applyAlignment="1">
      <alignment horizontal="justify" vertical="center"/>
    </xf>
    <xf numFmtId="0" fontId="2" fillId="0" borderId="5" xfId="0" applyFont="1" applyBorder="1" applyAlignment="1"/>
    <xf numFmtId="0" fontId="62" fillId="0" borderId="28" xfId="0" applyFont="1" applyBorder="1" applyAlignment="1">
      <alignment horizontal="center" vertical="center"/>
    </xf>
    <xf numFmtId="0" fontId="62" fillId="0" borderId="64" xfId="0" applyFont="1" applyBorder="1" applyAlignment="1">
      <alignment horizontal="center" vertical="center"/>
    </xf>
    <xf numFmtId="0" fontId="62" fillId="0" borderId="58" xfId="0" applyFont="1" applyBorder="1" applyAlignment="1">
      <alignment horizontal="center" vertical="center"/>
    </xf>
    <xf numFmtId="0" fontId="62" fillId="0" borderId="9" xfId="0" applyFont="1" applyBorder="1" applyAlignment="1">
      <alignment horizontal="center" vertical="center" wrapText="1"/>
    </xf>
    <xf numFmtId="0" fontId="62" fillId="0" borderId="0" xfId="0" applyFont="1" applyBorder="1" applyAlignment="1">
      <alignment vertical="center"/>
    </xf>
    <xf numFmtId="0" fontId="62" fillId="0" borderId="4" xfId="0" applyFont="1" applyBorder="1" applyAlignment="1">
      <alignment vertical="center"/>
    </xf>
    <xf numFmtId="0" fontId="2" fillId="0" borderId="5" xfId="0" applyFont="1" applyBorder="1" applyAlignment="1">
      <alignment horizontal="justify" vertical="center"/>
    </xf>
    <xf numFmtId="0" fontId="62" fillId="0" borderId="62" xfId="0" applyFont="1" applyBorder="1" applyAlignment="1">
      <alignment horizontal="center" vertical="center"/>
    </xf>
    <xf numFmtId="0" fontId="62" fillId="0" borderId="66" xfId="0" applyFont="1" applyBorder="1" applyAlignment="1">
      <alignment horizontal="center" vertical="center"/>
    </xf>
    <xf numFmtId="0" fontId="62" fillId="0" borderId="63" xfId="0" applyFont="1" applyBorder="1" applyAlignment="1">
      <alignment horizontal="center" vertical="center"/>
    </xf>
    <xf numFmtId="0" fontId="62" fillId="0" borderId="7" xfId="0" applyFont="1" applyBorder="1" applyAlignment="1">
      <alignment horizontal="center" vertical="center"/>
    </xf>
    <xf numFmtId="0" fontId="62" fillId="0" borderId="14" xfId="0" applyFont="1" applyBorder="1" applyAlignment="1">
      <alignment horizontal="center" vertical="center"/>
    </xf>
    <xf numFmtId="0" fontId="62" fillId="0" borderId="67" xfId="0" applyFont="1" applyBorder="1" applyAlignment="1">
      <alignment horizontal="center" vertical="center"/>
    </xf>
    <xf numFmtId="0" fontId="62" fillId="0" borderId="65" xfId="0" applyFont="1" applyBorder="1" applyAlignment="1">
      <alignment horizontal="center" vertical="center"/>
    </xf>
    <xf numFmtId="0" fontId="62" fillId="0" borderId="0" xfId="0" applyFont="1" applyBorder="1" applyAlignment="1">
      <alignment horizontal="center" vertical="center"/>
    </xf>
    <xf numFmtId="0" fontId="62" fillId="0" borderId="27" xfId="0" applyFont="1" applyBorder="1" applyAlignment="1">
      <alignment horizontal="center" vertical="center"/>
    </xf>
    <xf numFmtId="0" fontId="62" fillId="0" borderId="4" xfId="0" applyFont="1" applyBorder="1" applyAlignment="1">
      <alignment horizontal="justify" vertical="center"/>
    </xf>
    <xf numFmtId="0" fontId="62" fillId="0" borderId="68" xfId="0" applyFont="1" applyBorder="1" applyAlignment="1">
      <alignment horizontal="center" vertical="center"/>
    </xf>
    <xf numFmtId="0" fontId="62" fillId="0" borderId="9" xfId="0" applyFont="1" applyBorder="1" applyAlignment="1">
      <alignment horizontal="center" vertical="center"/>
    </xf>
    <xf numFmtId="0" fontId="62" fillId="0" borderId="61" xfId="0" applyFont="1" applyBorder="1" applyAlignment="1">
      <alignment horizontal="center" vertical="center"/>
    </xf>
    <xf numFmtId="0" fontId="62" fillId="0" borderId="7"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69" xfId="0" applyFont="1" applyBorder="1" applyAlignment="1">
      <alignment horizontal="center" vertical="center" wrapText="1"/>
    </xf>
    <xf numFmtId="0" fontId="62" fillId="0" borderId="70" xfId="0" applyFont="1" applyBorder="1" applyAlignment="1">
      <alignment horizontal="center" vertical="center" wrapText="1"/>
    </xf>
    <xf numFmtId="0" fontId="62" fillId="0" borderId="115" xfId="0" applyFont="1" applyBorder="1" applyAlignment="1">
      <alignment horizontal="center" vertical="center" wrapText="1"/>
    </xf>
    <xf numFmtId="0" fontId="62" fillId="0" borderId="86" xfId="0" applyFont="1" applyBorder="1" applyAlignment="1">
      <alignment horizontal="center" vertical="center" wrapText="1"/>
    </xf>
    <xf numFmtId="0" fontId="46" fillId="0" borderId="46" xfId="0" applyNumberFormat="1" applyFont="1" applyBorder="1" applyAlignment="1">
      <alignment horizontal="center" vertical="center"/>
    </xf>
    <xf numFmtId="0" fontId="46" fillId="0" borderId="51" xfId="0" applyNumberFormat="1" applyFont="1" applyBorder="1" applyAlignment="1">
      <alignment horizontal="center" vertical="center"/>
    </xf>
    <xf numFmtId="0" fontId="46" fillId="0" borderId="55" xfId="0" applyNumberFormat="1" applyFont="1" applyBorder="1" applyAlignment="1">
      <alignment horizontal="center" vertical="center"/>
    </xf>
    <xf numFmtId="0" fontId="30" fillId="0" borderId="57" xfId="0" applyFont="1" applyBorder="1" applyAlignment="1">
      <alignment horizontal="center" vertical="center"/>
    </xf>
    <xf numFmtId="0" fontId="30" fillId="0" borderId="54" xfId="0" applyFont="1" applyBorder="1" applyAlignment="1">
      <alignment horizontal="center" vertical="center"/>
    </xf>
    <xf numFmtId="0" fontId="47" fillId="0" borderId="54" xfId="0" applyFont="1" applyBorder="1" applyAlignment="1">
      <alignment horizontal="center"/>
    </xf>
    <xf numFmtId="0" fontId="3" fillId="0" borderId="23" xfId="0" applyFont="1" applyBorder="1" applyAlignment="1">
      <alignment horizontal="justify" vertical="center"/>
    </xf>
    <xf numFmtId="0" fontId="0" fillId="0" borderId="22" xfId="0" applyBorder="1" applyAlignment="1">
      <alignment horizontal="justify" vertical="center"/>
    </xf>
    <xf numFmtId="0" fontId="46" fillId="0" borderId="45" xfId="0" applyNumberFormat="1" applyFont="1" applyBorder="1" applyAlignment="1">
      <alignment horizontal="center" vertical="center"/>
    </xf>
    <xf numFmtId="0" fontId="46" fillId="0" borderId="50" xfId="0" applyNumberFormat="1" applyFont="1" applyBorder="1" applyAlignment="1">
      <alignment horizontal="center" vertical="center"/>
    </xf>
    <xf numFmtId="0" fontId="46" fillId="0" borderId="54" xfId="0" applyNumberFormat="1" applyFont="1" applyBorder="1" applyAlignment="1">
      <alignment horizontal="center" vertical="center"/>
    </xf>
    <xf numFmtId="0" fontId="30" fillId="0" borderId="56"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53" xfId="0" applyFont="1" applyBorder="1" applyAlignment="1">
      <alignment horizontal="center" vertical="center" wrapText="1"/>
    </xf>
    <xf numFmtId="164" fontId="46" fillId="0" borderId="49" xfId="0" applyNumberFormat="1" applyFont="1" applyBorder="1" applyAlignment="1">
      <alignment horizontal="center" vertical="center"/>
    </xf>
    <xf numFmtId="164" fontId="46" fillId="0" borderId="48" xfId="0" applyNumberFormat="1" applyFont="1" applyBorder="1" applyAlignment="1">
      <alignment horizontal="center" vertical="center"/>
    </xf>
    <xf numFmtId="164" fontId="46" fillId="0" borderId="53" xfId="0" applyNumberFormat="1" applyFont="1" applyBorder="1" applyAlignment="1">
      <alignment horizontal="center" vertical="center"/>
    </xf>
    <xf numFmtId="0" fontId="46" fillId="0" borderId="49" xfId="0" applyNumberFormat="1" applyFont="1" applyBorder="1" applyAlignment="1">
      <alignment horizont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0" fillId="0" borderId="39"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30" fillId="0" borderId="52" xfId="0" applyFont="1" applyFill="1" applyBorder="1" applyAlignment="1">
      <alignment horizontal="center" vertical="center" wrapText="1"/>
    </xf>
    <xf numFmtId="0" fontId="30" fillId="0" borderId="53" xfId="0" applyFont="1" applyFill="1" applyBorder="1" applyAlignment="1">
      <alignment horizontal="center" vertical="center" wrapText="1"/>
    </xf>
    <xf numFmtId="164" fontId="46" fillId="0" borderId="40" xfId="0" applyNumberFormat="1" applyFont="1" applyFill="1" applyBorder="1" applyAlignment="1">
      <alignment horizontal="center" vertical="center" wrapText="1"/>
    </xf>
    <xf numFmtId="164" fontId="46" fillId="0" borderId="48" xfId="0" applyNumberFormat="1" applyFont="1" applyFill="1" applyBorder="1" applyAlignment="1">
      <alignment horizontal="center" vertical="center" wrapText="1"/>
    </xf>
    <xf numFmtId="164" fontId="46" fillId="0" borderId="53" xfId="0" applyNumberFormat="1" applyFont="1" applyFill="1" applyBorder="1" applyAlignment="1">
      <alignment horizontal="center" vertical="center" wrapText="1"/>
    </xf>
    <xf numFmtId="0" fontId="46" fillId="0" borderId="40" xfId="0" applyFont="1" applyFill="1" applyBorder="1" applyAlignment="1">
      <alignment horizontal="center" vertical="center" wrapText="1"/>
    </xf>
    <xf numFmtId="0" fontId="0" fillId="0" borderId="39" xfId="0" applyBorder="1" applyAlignment="1">
      <alignment horizontal="center"/>
    </xf>
    <xf numFmtId="0" fontId="0" fillId="0" borderId="40"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46" fillId="0" borderId="40" xfId="0" applyFont="1" applyBorder="1" applyAlignment="1">
      <alignment horizontal="center" vertical="center" wrapText="1"/>
    </xf>
    <xf numFmtId="0" fontId="46" fillId="0" borderId="43" xfId="0" applyFont="1" applyBorder="1" applyAlignment="1">
      <alignment horizontal="center" vertical="center" wrapText="1"/>
    </xf>
    <xf numFmtId="0" fontId="0" fillId="0" borderId="40" xfId="0" applyBorder="1" applyAlignment="1">
      <alignment horizontal="center" wrapText="1"/>
    </xf>
    <xf numFmtId="0" fontId="30" fillId="0" borderId="56" xfId="0" applyFont="1" applyBorder="1" applyAlignment="1">
      <alignment horizontal="center" vertical="center"/>
    </xf>
    <xf numFmtId="0" fontId="30" fillId="0" borderId="49"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46" fillId="0" borderId="49" xfId="0" applyNumberFormat="1" applyFont="1" applyBorder="1" applyAlignment="1">
      <alignment horizontal="center"/>
    </xf>
    <xf numFmtId="0" fontId="51" fillId="0" borderId="0" xfId="0" applyFont="1" applyBorder="1" applyAlignment="1">
      <alignment horizontal="justify" vertical="center"/>
    </xf>
    <xf numFmtId="0" fontId="0" fillId="0" borderId="0" xfId="0" applyBorder="1" applyAlignment="1">
      <alignment horizontal="justify" vertical="center"/>
    </xf>
    <xf numFmtId="0" fontId="2" fillId="0" borderId="4" xfId="0" applyFont="1" applyBorder="1" applyAlignment="1">
      <alignment horizontal="justify" vertical="center"/>
    </xf>
    <xf numFmtId="0" fontId="62" fillId="0" borderId="85" xfId="0" applyFont="1" applyBorder="1" applyAlignment="1">
      <alignment horizontal="center" vertical="center"/>
    </xf>
    <xf numFmtId="0" fontId="62" fillId="0" borderId="86" xfId="0" applyFont="1" applyBorder="1" applyAlignment="1">
      <alignment horizontal="center" vertical="center"/>
    </xf>
    <xf numFmtId="0" fontId="62" fillId="0" borderId="69" xfId="0" applyFont="1" applyBorder="1" applyAlignment="1">
      <alignment horizontal="center" vertical="center"/>
    </xf>
    <xf numFmtId="0" fontId="51" fillId="0" borderId="0" xfId="0" applyFont="1" applyBorder="1" applyAlignment="1">
      <alignment vertical="center"/>
    </xf>
    <xf numFmtId="0" fontId="51" fillId="0" borderId="4" xfId="0" applyFont="1" applyBorder="1" applyAlignment="1">
      <alignment vertical="center"/>
    </xf>
    <xf numFmtId="0" fontId="51" fillId="0" borderId="130" xfId="0" applyFont="1" applyBorder="1" applyAlignment="1">
      <alignment horizontal="left" vertical="center" wrapText="1"/>
    </xf>
    <xf numFmtId="4" fontId="51" fillId="0" borderId="130" xfId="0" applyNumberFormat="1" applyFont="1" applyBorder="1" applyAlignment="1">
      <alignment horizontal="right" vertical="center" wrapText="1"/>
    </xf>
    <xf numFmtId="0" fontId="51" fillId="0" borderId="130" xfId="0" applyFont="1" applyBorder="1" applyAlignment="1">
      <alignment horizontal="right" vertical="center" wrapText="1"/>
    </xf>
    <xf numFmtId="0" fontId="82" fillId="0" borderId="0" xfId="2" applyFont="1" applyAlignment="1" applyProtection="1">
      <alignment horizontal="left"/>
    </xf>
    <xf numFmtId="0" fontId="51" fillId="0" borderId="128" xfId="0" applyFont="1" applyBorder="1" applyAlignment="1">
      <alignment horizontal="center" vertical="center"/>
    </xf>
    <xf numFmtId="0" fontId="51" fillId="0" borderId="114" xfId="0" applyFont="1" applyBorder="1" applyAlignment="1">
      <alignment horizontal="center" vertical="center"/>
    </xf>
    <xf numFmtId="0" fontId="51" fillId="0" borderId="129" xfId="0" applyFont="1" applyBorder="1" applyAlignment="1">
      <alignment horizontal="center" vertical="center"/>
    </xf>
    <xf numFmtId="0" fontId="51" fillId="0" borderId="9"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14" xfId="0" applyFont="1" applyBorder="1" applyAlignment="1">
      <alignment horizontal="center" vertical="center" wrapText="1"/>
    </xf>
    <xf numFmtId="0" fontId="51" fillId="0" borderId="9" xfId="0" applyFont="1" applyBorder="1" applyAlignment="1">
      <alignment horizontal="center" vertical="center"/>
    </xf>
    <xf numFmtId="0" fontId="51" fillId="0" borderId="61" xfId="0" applyFont="1" applyBorder="1" applyAlignment="1">
      <alignment horizontal="center" vertical="center"/>
    </xf>
    <xf numFmtId="0" fontId="51" fillId="0" borderId="7" xfId="0" applyFont="1" applyBorder="1" applyAlignment="1">
      <alignment horizontal="center" vertical="center"/>
    </xf>
    <xf numFmtId="0" fontId="51" fillId="0" borderId="14" xfId="0" applyFont="1" applyBorder="1" applyAlignment="1">
      <alignment horizontal="center" vertical="center"/>
    </xf>
    <xf numFmtId="0" fontId="50" fillId="0" borderId="4" xfId="0" applyFont="1" applyBorder="1" applyAlignment="1">
      <alignment vertical="center"/>
    </xf>
    <xf numFmtId="0" fontId="0" fillId="0" borderId="4" xfId="0" applyBorder="1" applyAlignment="1"/>
    <xf numFmtId="0" fontId="30" fillId="0" borderId="31" xfId="0" applyFont="1" applyBorder="1" applyAlignment="1">
      <alignment horizontal="center"/>
    </xf>
    <xf numFmtId="0" fontId="30" fillId="0" borderId="32" xfId="0" applyFont="1" applyBorder="1" applyAlignment="1">
      <alignment horizontal="center"/>
    </xf>
    <xf numFmtId="0" fontId="30" fillId="0" borderId="33" xfId="0" applyFont="1" applyBorder="1" applyAlignment="1">
      <alignment horizontal="center"/>
    </xf>
    <xf numFmtId="0" fontId="70" fillId="0" borderId="71" xfId="0" applyFont="1" applyBorder="1" applyAlignment="1">
      <alignment horizontal="center" vertical="center" wrapText="1" readingOrder="1"/>
    </xf>
    <xf numFmtId="0" fontId="70" fillId="0" borderId="72" xfId="0" applyFont="1" applyBorder="1" applyAlignment="1">
      <alignment horizontal="center" vertical="center" wrapText="1" readingOrder="1"/>
    </xf>
    <xf numFmtId="0" fontId="70" fillId="0" borderId="75" xfId="0" applyFont="1" applyBorder="1" applyAlignment="1">
      <alignment horizontal="center" vertical="center" wrapText="1" readingOrder="1"/>
    </xf>
    <xf numFmtId="0" fontId="69" fillId="0" borderId="71" xfId="0" applyFont="1" applyFill="1" applyBorder="1" applyAlignment="1">
      <alignment horizontal="center" vertical="center" wrapText="1"/>
    </xf>
    <xf numFmtId="0" fontId="69" fillId="0" borderId="7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80" xfId="0" applyFont="1" applyFill="1" applyBorder="1" applyAlignment="1">
      <alignment horizontal="center" vertical="center" wrapText="1"/>
    </xf>
    <xf numFmtId="0" fontId="69" fillId="0" borderId="91" xfId="0" applyFont="1" applyFill="1" applyBorder="1" applyAlignment="1">
      <alignment horizontal="center" vertical="top" wrapText="1"/>
    </xf>
    <xf numFmtId="0" fontId="69" fillId="0" borderId="92" xfId="0" applyFont="1" applyFill="1" applyBorder="1" applyAlignment="1">
      <alignment horizontal="center" vertical="top" wrapText="1"/>
    </xf>
    <xf numFmtId="0" fontId="69" fillId="0" borderId="80" xfId="0" applyFont="1" applyFill="1" applyBorder="1" applyAlignment="1">
      <alignment horizontal="center" vertical="top" wrapText="1"/>
    </xf>
    <xf numFmtId="0" fontId="70" fillId="0" borderId="91" xfId="0" applyFont="1" applyFill="1" applyBorder="1" applyAlignment="1">
      <alignment horizontal="center" vertical="center" wrapText="1" readingOrder="1"/>
    </xf>
    <xf numFmtId="0" fontId="70" fillId="0" borderId="92" xfId="0" applyFont="1" applyFill="1" applyBorder="1" applyAlignment="1">
      <alignment horizontal="center" vertical="center" wrapText="1" readingOrder="1"/>
    </xf>
    <xf numFmtId="0" fontId="70" fillId="0" borderId="80" xfId="0" applyFont="1" applyFill="1" applyBorder="1" applyAlignment="1">
      <alignment horizontal="center" vertical="center" wrapText="1" readingOrder="1"/>
    </xf>
    <xf numFmtId="0" fontId="53" fillId="4" borderId="71" xfId="4" applyFont="1" applyFill="1" applyBorder="1" applyAlignment="1">
      <alignment horizontal="center" vertical="center" wrapText="1"/>
    </xf>
    <xf numFmtId="0" fontId="53" fillId="4" borderId="72" xfId="4" applyFont="1" applyFill="1" applyBorder="1" applyAlignment="1">
      <alignment horizontal="center" vertical="center" wrapText="1"/>
    </xf>
    <xf numFmtId="0" fontId="53" fillId="4" borderId="80" xfId="4" applyFont="1" applyFill="1" applyBorder="1" applyAlignment="1">
      <alignment horizontal="center" vertical="center" wrapText="1"/>
    </xf>
    <xf numFmtId="0" fontId="56" fillId="4" borderId="71" xfId="0" applyFont="1" applyFill="1" applyBorder="1" applyAlignment="1">
      <alignment horizontal="center" vertical="center"/>
    </xf>
    <xf numFmtId="0" fontId="56" fillId="4" borderId="72" xfId="0" applyFont="1" applyFill="1" applyBorder="1" applyAlignment="1">
      <alignment horizontal="center" vertical="center"/>
    </xf>
    <xf numFmtId="0" fontId="56" fillId="4" borderId="75" xfId="0" applyFont="1" applyFill="1" applyBorder="1" applyAlignment="1">
      <alignment horizontal="center" vertical="center"/>
    </xf>
    <xf numFmtId="0" fontId="53" fillId="4" borderId="71" xfId="4" applyFont="1" applyFill="1" applyBorder="1" applyAlignment="1">
      <alignment horizontal="center" vertical="top" wrapText="1"/>
    </xf>
    <xf numFmtId="0" fontId="53" fillId="4" borderId="72" xfId="4" applyFont="1" applyFill="1" applyBorder="1" applyAlignment="1">
      <alignment horizontal="center" vertical="top" wrapText="1"/>
    </xf>
    <xf numFmtId="0" fontId="53" fillId="4" borderId="75" xfId="4" applyFont="1" applyFill="1" applyBorder="1" applyAlignment="1">
      <alignment horizontal="center" vertical="top" wrapText="1"/>
    </xf>
    <xf numFmtId="0" fontId="53" fillId="0" borderId="78" xfId="4" applyFont="1" applyFill="1" applyBorder="1" applyAlignment="1">
      <alignment horizontal="center" vertical="center" wrapText="1"/>
    </xf>
    <xf numFmtId="0" fontId="53" fillId="0" borderId="84" xfId="4" applyFont="1" applyFill="1" applyBorder="1" applyAlignment="1">
      <alignment horizontal="center" vertical="center" wrapText="1"/>
    </xf>
    <xf numFmtId="0" fontId="53" fillId="4" borderId="71" xfId="4" applyFont="1" applyFill="1" applyBorder="1" applyAlignment="1">
      <alignment horizontal="center" vertical="center"/>
    </xf>
    <xf numFmtId="0" fontId="53" fillId="4" borderId="72" xfId="4" applyFont="1" applyFill="1" applyBorder="1" applyAlignment="1">
      <alignment horizontal="center" vertical="center"/>
    </xf>
    <xf numFmtId="0" fontId="53" fillId="4" borderId="75" xfId="4" applyFont="1" applyFill="1" applyBorder="1" applyAlignment="1">
      <alignment horizontal="center" vertical="center"/>
    </xf>
    <xf numFmtId="0" fontId="55" fillId="4" borderId="71" xfId="0" applyFont="1" applyFill="1" applyBorder="1" applyAlignment="1">
      <alignment horizontal="center" vertical="center" wrapText="1"/>
    </xf>
    <xf numFmtId="0" fontId="55" fillId="4" borderId="72" xfId="0" applyFont="1" applyFill="1" applyBorder="1" applyAlignment="1">
      <alignment horizontal="center" vertical="center" wrapText="1"/>
    </xf>
    <xf numFmtId="0" fontId="55" fillId="4" borderId="75" xfId="0" applyFont="1" applyFill="1" applyBorder="1" applyAlignment="1">
      <alignment horizontal="center" vertical="center" wrapText="1"/>
    </xf>
    <xf numFmtId="0" fontId="71" fillId="0" borderId="69" xfId="0" applyFont="1" applyBorder="1" applyAlignment="1">
      <alignment horizontal="center" vertical="center" wrapText="1"/>
    </xf>
    <xf numFmtId="0" fontId="71" fillId="0" borderId="134" xfId="0" applyFont="1" applyBorder="1" applyAlignment="1">
      <alignment horizontal="center" vertical="center" wrapText="1"/>
    </xf>
    <xf numFmtId="0" fontId="71" fillId="0" borderId="0" xfId="0" applyFont="1" applyBorder="1" applyAlignment="1">
      <alignment vertical="center"/>
    </xf>
    <xf numFmtId="0" fontId="71" fillId="0" borderId="4" xfId="0" applyFont="1" applyBorder="1" applyAlignment="1">
      <alignment vertical="center"/>
    </xf>
    <xf numFmtId="0" fontId="71" fillId="0" borderId="65" xfId="0" applyFont="1" applyBorder="1" applyAlignment="1">
      <alignment horizontal="center" vertical="center" wrapText="1"/>
    </xf>
    <xf numFmtId="0" fontId="71" fillId="0" borderId="7" xfId="0" applyFont="1" applyBorder="1" applyAlignment="1">
      <alignment horizontal="center" vertical="center" wrapText="1"/>
    </xf>
    <xf numFmtId="0" fontId="71" fillId="0" borderId="114" xfId="0" applyFont="1" applyBorder="1" applyAlignment="1">
      <alignment vertical="center"/>
    </xf>
    <xf numFmtId="0" fontId="71" fillId="0" borderId="7" xfId="0" applyFont="1" applyBorder="1" applyAlignment="1">
      <alignment horizontal="justify" vertical="center" wrapText="1"/>
    </xf>
    <xf numFmtId="0" fontId="71" fillId="0" borderId="139" xfId="0" applyFont="1" applyBorder="1" applyAlignment="1">
      <alignment vertical="center"/>
    </xf>
    <xf numFmtId="0" fontId="71" fillId="0" borderId="115" xfId="0" applyFont="1" applyBorder="1" applyAlignment="1">
      <alignment horizontal="justify" vertical="center" wrapText="1"/>
    </xf>
    <xf numFmtId="0" fontId="71" fillId="0" borderId="115" xfId="0" applyFont="1" applyBorder="1" applyAlignment="1">
      <alignment horizontal="center" vertical="center" wrapText="1"/>
    </xf>
    <xf numFmtId="0" fontId="71" fillId="0" borderId="63" xfId="0" applyFont="1" applyBorder="1" applyAlignment="1">
      <alignment horizontal="center" vertical="center" wrapText="1"/>
    </xf>
    <xf numFmtId="0" fontId="71" fillId="0" borderId="7" xfId="0" applyFont="1" applyBorder="1" applyAlignment="1">
      <alignment vertical="center"/>
    </xf>
    <xf numFmtId="0" fontId="83" fillId="0" borderId="7" xfId="0" applyFont="1" applyBorder="1" applyAlignment="1">
      <alignment horizontal="left" vertical="center" wrapText="1"/>
    </xf>
    <xf numFmtId="0" fontId="71" fillId="0" borderId="7" xfId="0" applyFont="1" applyBorder="1" applyAlignment="1">
      <alignment vertical="top" wrapText="1"/>
    </xf>
    <xf numFmtId="0" fontId="44" fillId="0" borderId="4" xfId="0" applyFont="1" applyBorder="1" applyAlignment="1">
      <alignment vertical="center"/>
    </xf>
    <xf numFmtId="0" fontId="87" fillId="0" borderId="9" xfId="0" applyFont="1" applyBorder="1" applyAlignment="1">
      <alignment horizontal="center" vertical="center" wrapText="1"/>
    </xf>
    <xf numFmtId="0" fontId="87" fillId="0" borderId="61" xfId="0" applyFont="1" applyBorder="1" applyAlignment="1">
      <alignment horizontal="center" vertical="center" wrapText="1"/>
    </xf>
    <xf numFmtId="0" fontId="71" fillId="0" borderId="135" xfId="0" applyFont="1" applyBorder="1" applyAlignment="1">
      <alignment horizontal="center" vertical="center" wrapText="1"/>
    </xf>
    <xf numFmtId="0" fontId="71" fillId="0" borderId="142" xfId="0" applyFont="1" applyBorder="1" applyAlignment="1">
      <alignment horizontal="center" vertical="center" wrapText="1"/>
    </xf>
    <xf numFmtId="0" fontId="71" fillId="0" borderId="139" xfId="0" applyFont="1" applyBorder="1" applyAlignment="1">
      <alignment horizontal="left" vertical="center" wrapText="1"/>
    </xf>
    <xf numFmtId="0" fontId="71" fillId="0" borderId="58" xfId="0" applyFont="1" applyBorder="1" applyAlignment="1">
      <alignment horizontal="left" vertical="center" wrapText="1"/>
    </xf>
    <xf numFmtId="0" fontId="71" fillId="0" borderId="143" xfId="0" applyFont="1" applyBorder="1" applyAlignment="1">
      <alignment horizontal="left" vertical="center"/>
    </xf>
    <xf numFmtId="0" fontId="71" fillId="0" borderId="27" xfId="0" applyFont="1" applyBorder="1" applyAlignment="1">
      <alignment horizontal="left" vertical="center"/>
    </xf>
    <xf numFmtId="0" fontId="63" fillId="0" borderId="9" xfId="0" applyFont="1" applyBorder="1" applyAlignment="1">
      <alignment horizontal="center" vertical="center" wrapText="1"/>
    </xf>
    <xf numFmtId="0" fontId="63" fillId="0" borderId="61" xfId="0" applyFont="1" applyBorder="1" applyAlignment="1">
      <alignment horizontal="center" vertical="center" wrapText="1"/>
    </xf>
    <xf numFmtId="0" fontId="71" fillId="0" borderId="114" xfId="0" applyFont="1" applyBorder="1" applyAlignment="1">
      <alignment horizontal="center" vertical="center" wrapText="1"/>
    </xf>
    <xf numFmtId="0" fontId="71" fillId="0" borderId="129" xfId="0" applyFont="1" applyBorder="1" applyAlignment="1">
      <alignment horizontal="center" vertical="center" wrapText="1"/>
    </xf>
    <xf numFmtId="0" fontId="71" fillId="0" borderId="14" xfId="0" applyFont="1" applyBorder="1" applyAlignment="1">
      <alignment horizontal="center" vertical="center" wrapText="1"/>
    </xf>
    <xf numFmtId="0" fontId="63" fillId="0" borderId="132" xfId="0" applyFont="1" applyBorder="1" applyAlignment="1">
      <alignment horizontal="center" vertical="center" wrapText="1"/>
    </xf>
    <xf numFmtId="0" fontId="63" fillId="0" borderId="133" xfId="0" applyFont="1" applyBorder="1" applyAlignment="1">
      <alignment horizontal="center" vertical="center" wrapText="1"/>
    </xf>
    <xf numFmtId="0" fontId="44" fillId="0" borderId="140" xfId="0" applyFont="1" applyBorder="1" applyAlignment="1">
      <alignment vertical="center"/>
    </xf>
    <xf numFmtId="0" fontId="44" fillId="0" borderId="65" xfId="0" applyFont="1" applyBorder="1" applyAlignment="1">
      <alignment vertical="center"/>
    </xf>
    <xf numFmtId="0" fontId="49" fillId="0" borderId="115" xfId="0" applyFont="1" applyBorder="1" applyAlignment="1">
      <alignment horizontal="center" vertical="center"/>
    </xf>
    <xf numFmtId="0" fontId="49" fillId="0" borderId="65" xfId="0" applyFont="1" applyBorder="1" applyAlignment="1">
      <alignment horizontal="center" vertical="center"/>
    </xf>
    <xf numFmtId="0" fontId="96" fillId="0" borderId="85" xfId="0" applyFont="1" applyBorder="1" applyAlignment="1">
      <alignment horizontal="center" vertical="center" wrapText="1"/>
    </xf>
    <xf numFmtId="0" fontId="96" fillId="0" borderId="61" xfId="0" applyFont="1" applyBorder="1" applyAlignment="1">
      <alignment horizontal="center" vertical="center"/>
    </xf>
    <xf numFmtId="0" fontId="32" fillId="0" borderId="29" xfId="0" applyFont="1" applyBorder="1" applyAlignment="1">
      <alignment horizontal="center" vertical="center"/>
    </xf>
    <xf numFmtId="0" fontId="32" fillId="0" borderId="128" xfId="0" applyFont="1" applyBorder="1" applyAlignment="1">
      <alignment horizontal="center" vertical="center"/>
    </xf>
    <xf numFmtId="0" fontId="96" fillId="0" borderId="9" xfId="0" applyFont="1" applyBorder="1" applyAlignment="1">
      <alignment horizontal="center" vertical="center"/>
    </xf>
    <xf numFmtId="0" fontId="32" fillId="0" borderId="67" xfId="0" applyFont="1" applyBorder="1" applyAlignment="1">
      <alignment horizontal="center" vertical="center" wrapText="1"/>
    </xf>
    <xf numFmtId="0" fontId="96" fillId="0" borderId="7" xfId="0" applyFont="1" applyBorder="1" applyAlignment="1">
      <alignment horizontal="center" vertical="center" wrapText="1"/>
    </xf>
    <xf numFmtId="0" fontId="96" fillId="0" borderId="7" xfId="0" applyFont="1" applyBorder="1" applyAlignment="1">
      <alignment horizontal="center" vertical="center" wrapText="1"/>
    </xf>
    <xf numFmtId="0" fontId="96" fillId="0" borderId="69" xfId="0" applyFont="1" applyBorder="1" applyAlignment="1">
      <alignment horizontal="center" vertical="center" wrapText="1"/>
    </xf>
    <xf numFmtId="0" fontId="32" fillId="0" borderId="86" xfId="0" applyFont="1" applyBorder="1" applyAlignment="1">
      <alignment horizontal="center" vertical="center" wrapText="1"/>
    </xf>
    <xf numFmtId="0" fontId="96" fillId="0" borderId="14" xfId="0" applyFont="1" applyBorder="1" applyAlignment="1">
      <alignment horizontal="center" vertical="center" wrapText="1"/>
    </xf>
    <xf numFmtId="0" fontId="96" fillId="0" borderId="152" xfId="0" applyFont="1" applyBorder="1" applyAlignment="1">
      <alignment horizontal="center"/>
    </xf>
    <xf numFmtId="0" fontId="32" fillId="0" borderId="58" xfId="0" applyFont="1" applyBorder="1" applyAlignment="1"/>
    <xf numFmtId="0" fontId="96" fillId="0" borderId="14" xfId="0" applyFont="1" applyBorder="1" applyAlignment="1">
      <alignment horizontal="center" vertical="center" wrapText="1"/>
    </xf>
    <xf numFmtId="0" fontId="96" fillId="0" borderId="70" xfId="0" applyFont="1" applyBorder="1" applyAlignment="1">
      <alignment horizontal="center" vertical="center" wrapText="1"/>
    </xf>
  </cellXfs>
  <cellStyles count="30">
    <cellStyle name="Hipersaitas" xfId="2" builtinId="8"/>
    <cellStyle name="Hipersaitas 2" xfId="15"/>
    <cellStyle name="Hipersaitas 3" xfId="28"/>
    <cellStyle name="Įprastas" xfId="0" builtinId="0"/>
    <cellStyle name="Įprastas 10" xfId="29"/>
    <cellStyle name="Įprastas 2" xfId="1"/>
    <cellStyle name="Įprastas 2 2" xfId="3"/>
    <cellStyle name="Įprastas 2 2 2" xfId="6"/>
    <cellStyle name="Įprastas 2 2 2 2" xfId="16"/>
    <cellStyle name="Įprastas 2 2 2 2 2" xfId="22"/>
    <cellStyle name="Įprastas 2 3" xfId="5"/>
    <cellStyle name="Įprastas 2 4" xfId="13"/>
    <cellStyle name="Įprastas 2 5" xfId="18"/>
    <cellStyle name="Įprastas 2 6" xfId="27"/>
    <cellStyle name="Įprastas 3" xfId="4"/>
    <cellStyle name="Įprastas 3 2" xfId="21"/>
    <cellStyle name="Įprastas 4" xfId="9"/>
    <cellStyle name="Įprastas 5" xfId="11"/>
    <cellStyle name="Įprastas 5 2" xfId="17"/>
    <cellStyle name="Įprastas 6" xfId="19"/>
    <cellStyle name="Įprastas 7" xfId="20"/>
    <cellStyle name="Įprastas 8" xfId="25"/>
    <cellStyle name="Įprastas 9" xfId="26"/>
    <cellStyle name="Normal 2" xfId="7"/>
    <cellStyle name="Normal 2 2" xfId="8"/>
    <cellStyle name="Normal 3" xfId="12"/>
    <cellStyle name="Normal 4" xfId="14"/>
    <cellStyle name="Normal 45" xfId="23"/>
    <cellStyle name="Normal 5" xfId="24"/>
    <cellStyle name="Procentai 2" xfId="10"/>
  </cellStyles>
  <dxfs count="0"/>
  <tableStyles count="0" defaultTableStyle="TableStyleMedium2" defaultPivotStyle="PivotStyleMedium9"/>
  <colors>
    <mruColors>
      <color rgb="FF47ABD9"/>
      <color rgb="FF4FA1CC"/>
      <color rgb="FFD1D1D1"/>
      <color rgb="FF8D8473"/>
      <color rgb="FFC9D6D9"/>
      <color rgb="FFE6D6B1"/>
      <color rgb="FFFDCA57"/>
      <color rgb="FFCDAE64"/>
      <color rgb="FFE1942A"/>
      <color rgb="FFFCC2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5.xml"/><Relationship Id="rId1" Type="http://schemas.microsoft.com/office/2011/relationships/chartStyle" Target="style15.xml"/><Relationship Id="rId4"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7.xml"/><Relationship Id="rId1" Type="http://schemas.microsoft.com/office/2011/relationships/chartStyle" Target="style17.xml"/><Relationship Id="rId4" Type="http://schemas.openxmlformats.org/officeDocument/2006/relationships/chartUserShapes" Target="../drawings/drawing33.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9.xml"/><Relationship Id="rId1" Type="http://schemas.microsoft.com/office/2011/relationships/chartStyle" Target="style19.xml"/><Relationship Id="rId4" Type="http://schemas.openxmlformats.org/officeDocument/2006/relationships/chartUserShapes" Target="../drawings/drawing37.xml"/></Relationships>
</file>

<file path=xl/charts/_rels/chart2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6.xml"/><Relationship Id="rId1" Type="http://schemas.microsoft.com/office/2011/relationships/chartStyle" Target="style26.xml"/><Relationship Id="rId4" Type="http://schemas.openxmlformats.org/officeDocument/2006/relationships/chartUserShapes" Target="../drawings/drawing4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27.xml"/><Relationship Id="rId1" Type="http://schemas.microsoft.com/office/2011/relationships/chartStyle" Target="style27.xml"/><Relationship Id="rId4" Type="http://schemas.openxmlformats.org/officeDocument/2006/relationships/chartUserShapes" Target="../drawings/drawing4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28.xml"/><Relationship Id="rId1" Type="http://schemas.microsoft.com/office/2011/relationships/chartStyle" Target="style28.xml"/><Relationship Id="rId4" Type="http://schemas.openxmlformats.org/officeDocument/2006/relationships/chartUserShapes" Target="../drawings/drawing4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9.xml"/><Relationship Id="rId1" Type="http://schemas.microsoft.com/office/2011/relationships/chartStyle" Target="style29.xml"/><Relationship Id="rId4" Type="http://schemas.openxmlformats.org/officeDocument/2006/relationships/chartUserShapes" Target="../drawings/drawing4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30.xml"/><Relationship Id="rId1" Type="http://schemas.microsoft.com/office/2011/relationships/chartStyle" Target="style30.xml"/><Relationship Id="rId4" Type="http://schemas.openxmlformats.org/officeDocument/2006/relationships/chartUserShapes" Target="../drawings/drawing4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31.xml"/><Relationship Id="rId1" Type="http://schemas.microsoft.com/office/2011/relationships/chartStyle" Target="style31.xml"/><Relationship Id="rId4" Type="http://schemas.openxmlformats.org/officeDocument/2006/relationships/chartUserShapes" Target="../drawings/drawing46.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32.xml"/><Relationship Id="rId1" Type="http://schemas.microsoft.com/office/2011/relationships/chartStyle" Target="style32.xml"/><Relationship Id="rId4" Type="http://schemas.openxmlformats.org/officeDocument/2006/relationships/chartUserShapes" Target="../drawings/drawing47.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3.xml"/><Relationship Id="rId1" Type="http://schemas.microsoft.com/office/2011/relationships/chartStyle" Target="style33.xml"/><Relationship Id="rId4" Type="http://schemas.openxmlformats.org/officeDocument/2006/relationships/chartUserShapes" Target="../drawings/drawing48.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34.xml"/><Relationship Id="rId1" Type="http://schemas.microsoft.com/office/2011/relationships/chartStyle" Target="style34.xml"/><Relationship Id="rId4" Type="http://schemas.openxmlformats.org/officeDocument/2006/relationships/chartUserShapes" Target="../drawings/drawing49.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35.xml"/><Relationship Id="rId1" Type="http://schemas.microsoft.com/office/2011/relationships/chartStyle" Target="style35.xml"/><Relationship Id="rId4" Type="http://schemas.openxmlformats.org/officeDocument/2006/relationships/chartUserShapes" Target="../drawings/drawing50.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9.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6.xml"/><Relationship Id="rId1" Type="http://schemas.microsoft.com/office/2011/relationships/chartStyle" Target="style36.xml"/><Relationship Id="rId4" Type="http://schemas.openxmlformats.org/officeDocument/2006/relationships/chartUserShapes" Target="../drawings/drawing51.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37.xml"/><Relationship Id="rId1" Type="http://schemas.microsoft.com/office/2011/relationships/chartStyle" Target="style37.xml"/><Relationship Id="rId4" Type="http://schemas.openxmlformats.org/officeDocument/2006/relationships/chartUserShapes" Target="../drawings/drawing52.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38.xml"/><Relationship Id="rId1" Type="http://schemas.microsoft.com/office/2011/relationships/chartStyle" Target="style38.xml"/><Relationship Id="rId4" Type="http://schemas.openxmlformats.org/officeDocument/2006/relationships/chartUserShapes" Target="../drawings/drawing53.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753703703703706E-2"/>
          <c:y val="0.14633744855967079"/>
          <c:w val="0.90690833333333332"/>
          <c:h val="0.72973703703703707"/>
        </c:manualLayout>
      </c:layout>
      <c:lineChart>
        <c:grouping val="standard"/>
        <c:varyColors val="0"/>
        <c:ser>
          <c:idx val="0"/>
          <c:order val="0"/>
          <c:spPr>
            <a:ln w="28575" cap="rnd">
              <a:solidFill>
                <a:schemeClr val="accent1"/>
              </a:solidFill>
              <a:round/>
            </a:ln>
            <a:effectLst/>
          </c:spPr>
          <c:marker>
            <c:symbol val="none"/>
          </c:marker>
          <c:cat>
            <c:numRef>
              <c:f>'1pr'!$I$3:$I$11</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'1pr'!$J$3:$J$11</c:f>
              <c:numCache>
                <c:formatCode>0.000</c:formatCode>
                <c:ptCount val="9"/>
                <c:pt idx="0">
                  <c:v>-2.8425826807165322</c:v>
                </c:pt>
                <c:pt idx="1">
                  <c:v>-1.3522938060335665</c:v>
                </c:pt>
                <c:pt idx="2">
                  <c:v>-6.1506111803555363E-3</c:v>
                </c:pt>
                <c:pt idx="3">
                  <c:v>-0.31510308308531076</c:v>
                </c:pt>
                <c:pt idx="4">
                  <c:v>-0.37657613454533667</c:v>
                </c:pt>
                <c:pt idx="5">
                  <c:v>1.1368977122454327</c:v>
                </c:pt>
                <c:pt idx="6">
                  <c:v>1.7721712453671934</c:v>
                </c:pt>
                <c:pt idx="7">
                  <c:v>1.5118463447552077</c:v>
                </c:pt>
                <c:pt idx="8">
                  <c:v>0.99895087666488358</c:v>
                </c:pt>
              </c:numCache>
            </c:numRef>
          </c:val>
          <c:smooth val="0"/>
        </c:ser>
        <c:dLbls>
          <c:showLegendKey val="0"/>
          <c:showVal val="0"/>
          <c:showCatName val="0"/>
          <c:showSerName val="0"/>
          <c:showPercent val="0"/>
          <c:showBubbleSize val="0"/>
        </c:dLbls>
        <c:smooth val="0"/>
        <c:axId val="520516472"/>
        <c:axId val="520517256"/>
      </c:lineChart>
      <c:catAx>
        <c:axId val="520516472"/>
        <c:scaling>
          <c:orientation val="minMax"/>
        </c:scaling>
        <c:delete val="0"/>
        <c:axPos val="b"/>
        <c:numFmt formatCode="General" sourceLinked="1"/>
        <c:majorTickMark val="in"/>
        <c:minorTickMark val="none"/>
        <c:tickLblPos val="low"/>
        <c:spPr>
          <a:noFill/>
          <a:ln w="12700" cap="flat" cmpd="sng" algn="ctr">
            <a:solidFill>
              <a:schemeClr val="accent4">
                <a:alpha val="9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20517256"/>
        <c:crossesAt val="-5"/>
        <c:auto val="1"/>
        <c:lblAlgn val="ctr"/>
        <c:lblOffset val="100"/>
        <c:tickLblSkip val="1"/>
        <c:tickMarkSkip val="1"/>
        <c:noMultiLvlLbl val="0"/>
      </c:catAx>
      <c:valAx>
        <c:axId val="520517256"/>
        <c:scaling>
          <c:orientation val="minMax"/>
          <c:max val="3"/>
          <c:min val="-4.5"/>
        </c:scaling>
        <c:delete val="0"/>
        <c:axPos val="l"/>
        <c:numFmt formatCode="0;\–0" sourceLinked="0"/>
        <c:majorTickMark val="in"/>
        <c:minorTickMark val="none"/>
        <c:tickLblPos val="nextTo"/>
        <c:spPr>
          <a:noFill/>
          <a:ln w="12700">
            <a:solidFill>
              <a:schemeClr val="accent4"/>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20516472"/>
        <c:crosses val="autoZero"/>
        <c:crossBetween val="between"/>
        <c:majorUnit val="1.5"/>
        <c:minorUnit val="0.30000000000000004"/>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21807999783565E-2"/>
          <c:y val="8.5333302617183915E-2"/>
          <c:w val="0.90710430559876631"/>
          <c:h val="0.66716316442570756"/>
        </c:manualLayout>
      </c:layout>
      <c:barChart>
        <c:barDir val="col"/>
        <c:grouping val="stacked"/>
        <c:varyColors val="0"/>
        <c:ser>
          <c:idx val="0"/>
          <c:order val="0"/>
          <c:tx>
            <c:v>Iš viso</c:v>
          </c:tx>
          <c:spPr>
            <a:solidFill>
              <a:srgbClr val="00244D"/>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'2016'!$C$2:$C$8</c:f>
              <c:numCache>
                <c:formatCode>0.0;\–0.0</c:formatCode>
                <c:ptCount val="7"/>
                <c:pt idx="0">
                  <c:v>-1.1467349055619633</c:v>
                </c:pt>
                <c:pt idx="3">
                  <c:v>-0.29266836983702649</c:v>
                </c:pt>
                <c:pt idx="6">
                  <c:v>0.24170237403427242</c:v>
                </c:pt>
              </c:numCache>
            </c:numRef>
          </c:val>
        </c:ser>
        <c:ser>
          <c:idx val="1"/>
          <c:order val="1"/>
          <c:tx>
            <c:strRef>
              <c:f>'2016'!$D$1</c:f>
              <c:strCache>
                <c:ptCount val="1"/>
                <c:pt idx="0">
                  <c:v>Tušti</c:v>
                </c:pt>
              </c:strCache>
            </c:strRef>
          </c:tx>
          <c:spPr>
            <a:no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'2016'!$D$2:$D$8</c:f>
              <c:numCache>
                <c:formatCode>0.0;\–0.0</c:formatCode>
                <c:ptCount val="7"/>
                <c:pt idx="1">
                  <c:v>-0.71867202162267163</c:v>
                </c:pt>
                <c:pt idx="2">
                  <c:v>-0.29266836983702643</c:v>
                </c:pt>
                <c:pt idx="4">
                  <c:v>0</c:v>
                </c:pt>
                <c:pt idx="5">
                  <c:v>0.20103253899975143</c:v>
                </c:pt>
              </c:numCache>
            </c:numRef>
          </c:val>
        </c:ser>
        <c:ser>
          <c:idx val="2"/>
          <c:order val="2"/>
          <c:tx>
            <c:v>Teigiamas poveikis</c:v>
          </c:tx>
          <c:spPr>
            <a:solidFill>
              <a:srgbClr val="47ABD9"/>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'2016'!$E$2:$E$8</c:f>
              <c:numCache>
                <c:formatCode>0.0;\–0.0</c:formatCode>
                <c:ptCount val="7"/>
                <c:pt idx="1">
                  <c:v>0</c:v>
                </c:pt>
                <c:pt idx="2">
                  <c:v>0</c:v>
                </c:pt>
                <c:pt idx="4">
                  <c:v>0.20103253899975143</c:v>
                </c:pt>
                <c:pt idx="5">
                  <c:v>4.0669835034520811E-2</c:v>
                </c:pt>
              </c:numCache>
            </c:numRef>
          </c:val>
        </c:ser>
        <c:ser>
          <c:idx val="3"/>
          <c:order val="3"/>
          <c:tx>
            <c:strRef>
              <c:f>'2016'!$F$1</c:f>
              <c:strCache>
                <c:ptCount val="1"/>
                <c:pt idx="0">
                  <c:v>Aukštyn&lt;0</c:v>
                </c:pt>
              </c:strCache>
            </c:strRef>
          </c:tx>
          <c:spPr>
            <a:solidFill>
              <a:srgbClr val="47ABD9"/>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'2016'!$F$2:$F$8</c:f>
              <c:numCache>
                <c:formatCode>0.0;\–0.0</c:formatCode>
                <c:ptCount val="7"/>
                <c:pt idx="1">
                  <c:v>-0.42806288393929171</c:v>
                </c:pt>
                <c:pt idx="2">
                  <c:v>-0.4260036517856452</c:v>
                </c:pt>
                <c:pt idx="4">
                  <c:v>-0.29266836983702649</c:v>
                </c:pt>
                <c:pt idx="5">
                  <c:v>0</c:v>
                </c:pt>
              </c:numCache>
            </c:numRef>
          </c:val>
        </c:ser>
        <c:ser>
          <c:idx val="4"/>
          <c:order val="4"/>
          <c:tx>
            <c:strRef>
              <c:f>'2016'!$G$1</c:f>
              <c:strCache>
                <c:ptCount val="1"/>
                <c:pt idx="0">
                  <c:v>Žemyn&gt;0</c:v>
                </c:pt>
              </c:strCache>
            </c:strRef>
          </c:tx>
          <c:spPr>
            <a:solidFill>
              <a:schemeClr val="accent5"/>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'2016'!$G$2:$G$8</c:f>
              <c:numCache>
                <c:formatCode>0.0;\–0.0</c:formatCode>
                <c:ptCount val="7"/>
                <c:pt idx="1">
                  <c:v>0</c:v>
                </c:pt>
                <c:pt idx="2">
                  <c:v>0</c:v>
                </c:pt>
                <c:pt idx="4">
                  <c:v>0</c:v>
                </c:pt>
                <c:pt idx="5">
                  <c:v>0</c:v>
                </c:pt>
              </c:numCache>
            </c:numRef>
          </c:val>
        </c:ser>
        <c:ser>
          <c:idx val="5"/>
          <c:order val="5"/>
          <c:tx>
            <c:v>Neigiamas poveikis</c:v>
          </c:tx>
          <c:spPr>
            <a:solidFill>
              <a:srgbClr val="D41A1F"/>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'2016'!$H$2:$H$8</c:f>
              <c:numCache>
                <c:formatCode>0.0;\–0.0</c:formatCode>
                <c:ptCount val="7"/>
                <c:pt idx="1">
                  <c:v>0</c:v>
                </c:pt>
                <c:pt idx="2">
                  <c:v>0</c:v>
                </c:pt>
                <c:pt idx="4">
                  <c:v>0</c:v>
                </c:pt>
                <c:pt idx="5">
                  <c:v>0</c:v>
                </c:pt>
              </c:numCache>
            </c:numRef>
          </c:val>
        </c:ser>
        <c:dLbls>
          <c:showLegendKey val="0"/>
          <c:showVal val="0"/>
          <c:showCatName val="0"/>
          <c:showSerName val="0"/>
          <c:showPercent val="0"/>
          <c:showBubbleSize val="0"/>
        </c:dLbls>
        <c:gapWidth val="150"/>
        <c:overlap val="100"/>
        <c:axId val="589031792"/>
        <c:axId val="589032184"/>
      </c:barChart>
      <c:scatterChart>
        <c:scatterStyle val="lineMarker"/>
        <c:varyColors val="0"/>
        <c:ser>
          <c:idx val="6"/>
          <c:order val="6"/>
          <c:tx>
            <c:strRef>
              <c:f>'2016'!$I$1</c:f>
              <c:strCache>
                <c:ptCount val="1"/>
                <c:pt idx="0">
                  <c:v>Komuliatyvi suma</c:v>
                </c:pt>
              </c:strCache>
            </c:strRef>
          </c:tx>
          <c:spPr>
            <a:ln w="25400" cap="rnd">
              <a:noFill/>
              <a:round/>
            </a:ln>
            <a:effectLst/>
          </c:spPr>
          <c:marker>
            <c:symbol val="circle"/>
            <c:size val="5"/>
            <c:spPr>
              <a:noFill/>
              <a:ln w="9525">
                <a:noFill/>
              </a:ln>
              <a:effectLst/>
            </c:spPr>
          </c:marker>
          <c:errBars>
            <c:errDir val="x"/>
            <c:errBarType val="plus"/>
            <c:errValType val="fixedVal"/>
            <c:noEndCap val="1"/>
            <c:val val="0.8"/>
            <c:spPr>
              <a:noFill/>
              <a:ln w="15875" cap="flat" cmpd="sng" algn="ctr">
                <a:solidFill>
                  <a:srgbClr val="666261"/>
                </a:solidFill>
                <a:round/>
                <a:headEnd type="none"/>
                <a:tailEnd type="triangle"/>
              </a:ln>
              <a:effectLst/>
            </c:spPr>
          </c:errBars>
          <c:yVal>
            <c:numRef>
              <c:f>'2016'!$I$2:$I$7</c:f>
              <c:numCache>
                <c:formatCode>0.0;\–0.0</c:formatCode>
                <c:ptCount val="6"/>
                <c:pt idx="0">
                  <c:v>-1.1467349055619633</c:v>
                </c:pt>
                <c:pt idx="1">
                  <c:v>-0.71867202162267163</c:v>
                </c:pt>
                <c:pt idx="2">
                  <c:v>-0.29266836983702643</c:v>
                </c:pt>
                <c:pt idx="3">
                  <c:v>-0.29266836983702649</c:v>
                </c:pt>
                <c:pt idx="4">
                  <c:v>0.20103253899975143</c:v>
                </c:pt>
                <c:pt idx="5">
                  <c:v>0.24170237403427225</c:v>
                </c:pt>
              </c:numCache>
            </c:numRef>
          </c:yVal>
          <c:smooth val="0"/>
        </c:ser>
        <c:ser>
          <c:idx val="7"/>
          <c:order val="7"/>
          <c:tx>
            <c:strRef>
              <c:f>'2016'!$J$2:$J$8</c:f>
              <c:strCache>
                <c:ptCount val="7"/>
                <c:pt idx="0">
                  <c:v>–1,2</c:v>
                </c:pt>
                <c:pt idx="1">
                  <c:v>–1,2</c:v>
                </c:pt>
                <c:pt idx="2">
                  <c:v>–0,8</c:v>
                </c:pt>
                <c:pt idx="3">
                  <c:v>–0,4</c:v>
                </c:pt>
                <c:pt idx="4">
                  <c:v>–0,4</c:v>
                </c:pt>
                <c:pt idx="5">
                  <c:v>0,3</c:v>
                </c:pt>
                <c:pt idx="6">
                  <c:v>0,3</c:v>
                </c:pt>
              </c:strCache>
            </c:strRef>
          </c:tx>
          <c:spPr>
            <a:ln w="25400" cap="rnd">
              <a:noFill/>
              <a:round/>
            </a:ln>
            <a:effectLst/>
          </c:spPr>
          <c:marker>
            <c:symbol val="circle"/>
            <c:size val="5"/>
            <c:spPr>
              <a:noFill/>
              <a:ln w="9525">
                <a:noFill/>
              </a:ln>
              <a:effectLst/>
            </c:spPr>
          </c:marker>
          <c:dLbls>
            <c:dLbl>
              <c:idx val="0"/>
              <c:tx>
                <c:rich>
                  <a:bodyPr/>
                  <a:lstStyle/>
                  <a:p>
                    <a:fld id="{A11B96D2-6D7A-4F6B-A45C-DFF35F879525}" type="CELLRANGE">
                      <a:rPr lang="en-US"/>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1"/>
              <c:tx>
                <c:rich>
                  <a:bodyPr/>
                  <a:lstStyle/>
                  <a:p>
                    <a:fld id="{533703FA-A401-4C8E-8F63-A6C9202ACF6C}"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BF6E1BC8-3E98-4202-BB83-3B66A8DB7928}"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4F2FD582-4A33-4CFC-ACF4-BCFE186BBCD0}"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319527AF-1246-4660-98D6-C768B3BC1DFB}"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81B1E1A6-60C4-4AD7-A341-F002DAEDEF42}"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6"/>
              <c:tx>
                <c:rich>
                  <a:bodyPr/>
                  <a:lstStyle/>
                  <a:p>
                    <a:fld id="{EB968F8D-8DCF-4081-B868-A65390780E2E}"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numFmt formatCode="&quot;▲&quot;0.00;[Red]&quot;▼&quot;0.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yVal>
            <c:numRef>
              <c:f>'2016'!$J$2:$J$8</c:f>
              <c:numCache>
                <c:formatCode>0.0;\–0.0</c:formatCode>
                <c:ptCount val="7"/>
                <c:pt idx="0">
                  <c:v>-1.2467349055619634</c:v>
                </c:pt>
                <c:pt idx="1">
                  <c:v>-1.2467349055619634</c:v>
                </c:pt>
                <c:pt idx="2">
                  <c:v>-0.81867202162267161</c:v>
                </c:pt>
                <c:pt idx="3">
                  <c:v>-0.39266836983702647</c:v>
                </c:pt>
                <c:pt idx="4">
                  <c:v>-0.39163583083727505</c:v>
                </c:pt>
                <c:pt idx="5">
                  <c:v>0.34170237403427228</c:v>
                </c:pt>
                <c:pt idx="6">
                  <c:v>0.34170237403427239</c:v>
                </c:pt>
              </c:numCache>
            </c:numRef>
          </c:yVal>
          <c:smooth val="0"/>
          <c:extLst>
            <c:ext xmlns:c15="http://schemas.microsoft.com/office/drawing/2012/chart" uri="{02D57815-91ED-43cb-92C2-25804820EDAC}">
              <c15:datalabelsRange>
                <c15:f>'2016'!$K$2:$K$8</c15:f>
                <c15:dlblRangeCache>
                  <c:ptCount val="7"/>
                  <c:pt idx="0">
                    <c:v>–1,1</c:v>
                  </c:pt>
                  <c:pt idx="1">
                    <c:v>▲0,4</c:v>
                  </c:pt>
                  <c:pt idx="2">
                    <c:v>▲0,4</c:v>
                  </c:pt>
                  <c:pt idx="3">
                    <c:v>–0,3</c:v>
                  </c:pt>
                  <c:pt idx="4">
                    <c:v>▲0,5</c:v>
                  </c:pt>
                  <c:pt idx="5">
                    <c:v>▲0,0</c:v>
                  </c:pt>
                  <c:pt idx="6">
                    <c:v>0,2</c:v>
                  </c:pt>
                </c15:dlblRangeCache>
              </c15:datalabelsRange>
            </c:ext>
          </c:extLst>
        </c:ser>
        <c:dLbls>
          <c:showLegendKey val="0"/>
          <c:showVal val="0"/>
          <c:showCatName val="0"/>
          <c:showSerName val="0"/>
          <c:showPercent val="0"/>
          <c:showBubbleSize val="0"/>
        </c:dLbls>
        <c:axId val="589031792"/>
        <c:axId val="589032184"/>
      </c:scatterChart>
      <c:catAx>
        <c:axId val="589031792"/>
        <c:scaling>
          <c:orientation val="minMax"/>
        </c:scaling>
        <c:delete val="0"/>
        <c:axPos val="b"/>
        <c:majorGridlines>
          <c:spPr>
            <a:ln w="12700" cap="flat" cmpd="sng" algn="ctr">
              <a:solidFill>
                <a:srgbClr val="D9D9D9"/>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9032184"/>
        <c:crosses val="autoZero"/>
        <c:auto val="1"/>
        <c:lblAlgn val="ctr"/>
        <c:lblOffset val="100"/>
        <c:noMultiLvlLbl val="0"/>
      </c:catAx>
      <c:valAx>
        <c:axId val="589032184"/>
        <c:scaling>
          <c:orientation val="minMax"/>
        </c:scaling>
        <c:delete val="0"/>
        <c:axPos val="l"/>
        <c:majorGridlines>
          <c:spPr>
            <a:ln w="12700" cap="flat" cmpd="sng" algn="ctr">
              <a:solidFill>
                <a:srgbClr val="D9D9D9"/>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000">
                    <a:solidFill>
                      <a:sysClr val="windowText" lastClr="000000"/>
                    </a:solidFill>
                    <a:latin typeface="Arial" panose="020B0604020202020204" pitchFamily="34" charset="0"/>
                    <a:cs typeface="Arial" panose="020B0604020202020204" pitchFamily="34" charset="0"/>
                  </a:rPr>
                  <a:t>proc.</a:t>
                </a:r>
                <a:r>
                  <a:rPr lang="lt-LT" sz="1000" baseline="0">
                    <a:solidFill>
                      <a:sysClr val="windowText" lastClr="000000"/>
                    </a:solidFill>
                    <a:latin typeface="Arial" panose="020B0604020202020204" pitchFamily="34" charset="0"/>
                    <a:cs typeface="Arial" panose="020B0604020202020204" pitchFamily="34" charset="0"/>
                  </a:rPr>
                  <a:t> BVP</a:t>
                </a:r>
                <a:endParaRPr lang="lt-LT" sz="1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2.1473886401450079E-2"/>
              <c:y val="1.531895961522263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9031792"/>
        <c:crosses val="autoZero"/>
        <c:crossBetween val="between"/>
      </c:valAx>
      <c:spPr>
        <a:noFill/>
        <a:ln>
          <a:noFill/>
        </a:ln>
        <a:effectLst/>
      </c:spPr>
    </c:plotArea>
    <c:legend>
      <c:legendPos val="b"/>
      <c:legendEntry>
        <c:idx val="1"/>
        <c:delete val="1"/>
      </c:legendEntry>
      <c:legendEntry>
        <c:idx val="3"/>
        <c:delete val="1"/>
      </c:legendEntry>
      <c:legendEntry>
        <c:idx val="4"/>
        <c:delete val="1"/>
      </c:legendEntry>
      <c:legendEntry>
        <c:idx val="5"/>
        <c:delete val="1"/>
      </c:legendEntry>
      <c:legendEntry>
        <c:idx val="6"/>
        <c:delete val="1"/>
      </c:legendEntry>
      <c:legendEntry>
        <c:idx val="7"/>
        <c:delete val="1"/>
      </c:legendEntry>
      <c:layout>
        <c:manualLayout>
          <c:xMode val="edge"/>
          <c:yMode val="edge"/>
          <c:x val="8.8487168545875114E-2"/>
          <c:y val="0.10076000872530619"/>
          <c:w val="0.53800847150198539"/>
          <c:h val="5.2002201004082128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000"/>
              <a:t>Pajamos</a:t>
            </a:r>
          </a:p>
        </c:rich>
      </c:tx>
      <c:layout>
        <c:manualLayout>
          <c:xMode val="edge"/>
          <c:yMode val="edge"/>
          <c:x val="0.21210326493067316"/>
          <c:y val="2.65127883980498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9.5153114907846045E-2"/>
          <c:y val="0.10727010384634825"/>
          <c:w val="0.39929133858267718"/>
          <c:h val="0.67387486956673182"/>
        </c:manualLayout>
      </c:layout>
      <c:barChart>
        <c:barDir val="col"/>
        <c:grouping val="stacked"/>
        <c:varyColors val="0"/>
        <c:ser>
          <c:idx val="0"/>
          <c:order val="0"/>
          <c:tx>
            <c:strRef>
              <c:f>'2 pav.'!$D$4</c:f>
              <c:strCache>
                <c:ptCount val="1"/>
                <c:pt idx="0">
                  <c:v>Mokestinės pajamos</c:v>
                </c:pt>
              </c:strCache>
            </c:strRef>
          </c:tx>
          <c:spPr>
            <a:solidFill>
              <a:srgbClr val="47ABD9"/>
            </a:solidFill>
            <a:ln>
              <a:noFill/>
            </a:ln>
            <a:effectLst/>
          </c:spPr>
          <c:invertIfNegative val="0"/>
          <c:dLbls>
            <c:numFmt formatCode="0.0;\ \–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2017</c:v>
                </c:pt>
                <c:pt idx="1">
                  <c:v>2018</c:v>
                </c:pt>
              </c:numCache>
            </c:numRef>
          </c:cat>
          <c:val>
            <c:numRef>
              <c:f>'2 pav.'!$E$4:$F$4</c:f>
              <c:numCache>
                <c:formatCode>0.0;\ \–0.0</c:formatCode>
                <c:ptCount val="2"/>
                <c:pt idx="0">
                  <c:v>3.3761817903526503</c:v>
                </c:pt>
                <c:pt idx="1">
                  <c:v>4.2990229154407587</c:v>
                </c:pt>
              </c:numCache>
            </c:numRef>
          </c:val>
          <c:extLst xmlns:c16r2="http://schemas.microsoft.com/office/drawing/2015/06/chart">
            <c:ext xmlns:c16="http://schemas.microsoft.com/office/drawing/2014/chart" uri="{C3380CC4-5D6E-409C-BE32-E72D297353CC}">
              <c16:uniqueId val="{00000000-BE53-430A-BC08-7E1F1BDAB9FB}"/>
            </c:ext>
          </c:extLst>
        </c:ser>
        <c:ser>
          <c:idx val="1"/>
          <c:order val="1"/>
          <c:tx>
            <c:strRef>
              <c:f>'2 pav.'!$D$5</c:f>
              <c:strCache>
                <c:ptCount val="1"/>
                <c:pt idx="0">
                  <c:v>Grynosios socialinės įmokos</c:v>
                </c:pt>
              </c:strCache>
            </c:strRef>
          </c:tx>
          <c:spPr>
            <a:solidFill>
              <a:srgbClr val="666261"/>
            </a:solidFill>
            <a:ln>
              <a:noFill/>
            </a:ln>
            <a:effectLst/>
          </c:spPr>
          <c:invertIfNegative val="0"/>
          <c:dLbls>
            <c:dLbl>
              <c:idx val="0"/>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E53-430A-BC08-7E1F1BDAB9FB}"/>
                </c:ext>
                <c:ext xmlns:c15="http://schemas.microsoft.com/office/drawing/2012/chart" uri="{CE6537A1-D6FC-4f65-9D91-7224C49458BB}"/>
              </c:extLst>
            </c:dLbl>
            <c:dLbl>
              <c:idx val="1"/>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E53-430A-BC08-7E1F1BDAB9FB}"/>
                </c:ext>
                <c:ext xmlns:c15="http://schemas.microsoft.com/office/drawing/2012/chart" uri="{CE6537A1-D6FC-4f65-9D91-7224C49458BB}"/>
              </c:extLst>
            </c:dLbl>
            <c:numFmt formatCode="0.0;\ \–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2017</c:v>
                </c:pt>
                <c:pt idx="1">
                  <c:v>2018</c:v>
                </c:pt>
              </c:numCache>
            </c:numRef>
          </c:cat>
          <c:val>
            <c:numRef>
              <c:f>'2 pav.'!$E$5:$F$5</c:f>
              <c:numCache>
                <c:formatCode>0.0;\ \–0.0</c:formatCode>
                <c:ptCount val="2"/>
                <c:pt idx="0">
                  <c:v>3.4187055377233002</c:v>
                </c:pt>
                <c:pt idx="1">
                  <c:v>4.175908689431961</c:v>
                </c:pt>
              </c:numCache>
            </c:numRef>
          </c:val>
          <c:extLst xmlns:c16r2="http://schemas.microsoft.com/office/drawing/2015/06/chart">
            <c:ext xmlns:c16="http://schemas.microsoft.com/office/drawing/2014/chart" uri="{C3380CC4-5D6E-409C-BE32-E72D297353CC}">
              <c16:uniqueId val="{00000003-BE53-430A-BC08-7E1F1BDAB9FB}"/>
            </c:ext>
          </c:extLst>
        </c:ser>
        <c:ser>
          <c:idx val="2"/>
          <c:order val="2"/>
          <c:tx>
            <c:strRef>
              <c:f>'2 pav.'!$D$6</c:f>
              <c:strCache>
                <c:ptCount val="1"/>
                <c:pt idx="0">
                  <c:v>Nemokestinės pajamos</c:v>
                </c:pt>
              </c:strCache>
            </c:strRef>
          </c:tx>
          <c:spPr>
            <a:solidFill>
              <a:srgbClr val="8D8473"/>
            </a:solidFill>
            <a:ln>
              <a:noFill/>
            </a:ln>
            <a:effectLst/>
          </c:spPr>
          <c:invertIfNegative val="0"/>
          <c:dLbls>
            <c:numFmt formatCode="0.0;\ \–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2017</c:v>
                </c:pt>
                <c:pt idx="1">
                  <c:v>2018</c:v>
                </c:pt>
              </c:numCache>
            </c:numRef>
          </c:cat>
          <c:val>
            <c:numRef>
              <c:f>'2 pav.'!$E$6:$F$6</c:f>
              <c:numCache>
                <c:formatCode>0.0;\ \–0.0</c:formatCode>
                <c:ptCount val="2"/>
                <c:pt idx="0">
                  <c:v>-0.14056671693085129</c:v>
                </c:pt>
                <c:pt idx="1">
                  <c:v>0.82740119262679945</c:v>
                </c:pt>
              </c:numCache>
            </c:numRef>
          </c:val>
          <c:extLst xmlns:c16r2="http://schemas.microsoft.com/office/drawing/2015/06/chart">
            <c:ext xmlns:c16="http://schemas.microsoft.com/office/drawing/2014/chart" uri="{C3380CC4-5D6E-409C-BE32-E72D297353CC}">
              <c16:uniqueId val="{00000004-BE53-430A-BC08-7E1F1BDAB9FB}"/>
            </c:ext>
          </c:extLst>
        </c:ser>
        <c:ser>
          <c:idx val="3"/>
          <c:order val="3"/>
          <c:tx>
            <c:strRef>
              <c:f>'2 pav.'!$D$7</c:f>
              <c:strCache>
                <c:ptCount val="1"/>
                <c:pt idx="0">
                  <c:v>Kiti einamieji ir kapitalo pervedimai (gaunami)</c:v>
                </c:pt>
              </c:strCache>
            </c:strRef>
          </c:tx>
          <c:spPr>
            <a:solidFill>
              <a:srgbClr val="D1D1D1"/>
            </a:solidFill>
            <a:ln>
              <a:noFill/>
            </a:ln>
            <a:effectLst/>
          </c:spPr>
          <c:invertIfNegative val="0"/>
          <c:dLbls>
            <c:numFmt formatCode="0.0;\ \–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2017</c:v>
                </c:pt>
                <c:pt idx="1">
                  <c:v>2018</c:v>
                </c:pt>
              </c:numCache>
            </c:numRef>
          </c:cat>
          <c:val>
            <c:numRef>
              <c:f>'2 pav.'!$E$7:$F$7</c:f>
              <c:numCache>
                <c:formatCode>0.0;\ \–0.0</c:formatCode>
                <c:ptCount val="2"/>
                <c:pt idx="0">
                  <c:v>-0.51571759583840571</c:v>
                </c:pt>
                <c:pt idx="1">
                  <c:v>1.1070288618379958</c:v>
                </c:pt>
              </c:numCache>
            </c:numRef>
          </c:val>
          <c:extLst xmlns:c16r2="http://schemas.microsoft.com/office/drawing/2015/06/chart">
            <c:ext xmlns:c16="http://schemas.microsoft.com/office/drawing/2014/chart" uri="{C3380CC4-5D6E-409C-BE32-E72D297353CC}">
              <c16:uniqueId val="{00000005-BE53-430A-BC08-7E1F1BDAB9FB}"/>
            </c:ext>
          </c:extLst>
        </c:ser>
        <c:dLbls>
          <c:showLegendKey val="0"/>
          <c:showVal val="0"/>
          <c:showCatName val="0"/>
          <c:showSerName val="0"/>
          <c:showPercent val="0"/>
          <c:showBubbleSize val="0"/>
        </c:dLbls>
        <c:gapWidth val="100"/>
        <c:overlap val="100"/>
        <c:axId val="589032968"/>
        <c:axId val="589029832"/>
      </c:barChart>
      <c:catAx>
        <c:axId val="5890329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9029832"/>
        <c:crosses val="autoZero"/>
        <c:auto val="1"/>
        <c:lblAlgn val="ctr"/>
        <c:lblOffset val="100"/>
        <c:noMultiLvlLbl val="1"/>
      </c:catAx>
      <c:valAx>
        <c:axId val="589029832"/>
        <c:scaling>
          <c:orientation val="minMax"/>
        </c:scaling>
        <c:delete val="0"/>
        <c:axPos val="l"/>
        <c:majorGridlines>
          <c:spPr>
            <a:ln w="12700" cap="flat" cmpd="sng" algn="ctr">
              <a:solidFill>
                <a:schemeClr val="accent4"/>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lt-LT"/>
                  <a:t>proc.</a:t>
                </a:r>
                <a:r>
                  <a:rPr lang="lt-LT" baseline="0"/>
                  <a:t> p.</a:t>
                </a:r>
                <a:endParaRPr lang="lt-LT"/>
              </a:p>
            </c:rich>
          </c:tx>
          <c:layout>
            <c:manualLayout>
              <c:xMode val="edge"/>
              <c:yMode val="edge"/>
              <c:x val="2.9672859798815555E-2"/>
              <c:y val="4.4168697757104476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lt-LT"/>
            </a:p>
          </c:txPr>
        </c:title>
        <c:numFmt formatCode="0.0;\ \–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9032968"/>
        <c:crosses val="autoZero"/>
        <c:crossBetween val="between"/>
      </c:valAx>
      <c:spPr>
        <a:noFill/>
        <a:ln>
          <a:noFill/>
        </a:ln>
        <a:effectLst/>
      </c:spPr>
    </c:plotArea>
    <c:legend>
      <c:legendPos val="b"/>
      <c:layout>
        <c:manualLayout>
          <c:xMode val="edge"/>
          <c:yMode val="edge"/>
          <c:x val="2.4524396682714857E-2"/>
          <c:y val="0.83814418992033868"/>
          <c:w val="0.53820139323324068"/>
          <c:h val="0.1497649293585558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000"/>
              <a:t>I</a:t>
            </a:r>
            <a:r>
              <a:rPr lang="lt-LT" sz="1000"/>
              <a:t>šlaidos</a:t>
            </a:r>
            <a:endParaRPr lang="en-US" sz="1000"/>
          </a:p>
        </c:rich>
      </c:tx>
      <c:layout>
        <c:manualLayout>
          <c:xMode val="edge"/>
          <c:yMode val="edge"/>
          <c:x val="0.4268324294299623"/>
          <c:y val="5.324072521413670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9.0897258745747986E-2"/>
          <c:y val="8.7812183588511089E-2"/>
          <c:w val="0.83523795931277633"/>
          <c:h val="0.71049975090256956"/>
        </c:manualLayout>
      </c:layout>
      <c:barChart>
        <c:barDir val="col"/>
        <c:grouping val="stacked"/>
        <c:varyColors val="0"/>
        <c:ser>
          <c:idx val="0"/>
          <c:order val="0"/>
          <c:tx>
            <c:strRef>
              <c:f>'2 pav.'!$D$8</c:f>
              <c:strCache>
                <c:ptCount val="1"/>
                <c:pt idx="0">
                  <c:v>Kompensacija dirbantiesiems</c:v>
                </c:pt>
              </c:strCache>
            </c:strRef>
          </c:tx>
          <c:spPr>
            <a:solidFill>
              <a:srgbClr val="8D847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2017</c:v>
                </c:pt>
                <c:pt idx="1">
                  <c:v>2018</c:v>
                </c:pt>
              </c:numCache>
            </c:numRef>
          </c:cat>
          <c:val>
            <c:numRef>
              <c:f>'2 pav.'!$E$8:$F$8</c:f>
              <c:numCache>
                <c:formatCode>0.0;\ \–0.0</c:formatCode>
                <c:ptCount val="2"/>
                <c:pt idx="0">
                  <c:v>1.6525929210133727</c:v>
                </c:pt>
                <c:pt idx="1">
                  <c:v>2.8697228542810058</c:v>
                </c:pt>
              </c:numCache>
            </c:numRef>
          </c:val>
          <c:extLst xmlns:c16r2="http://schemas.microsoft.com/office/drawing/2015/06/chart">
            <c:ext xmlns:c16="http://schemas.microsoft.com/office/drawing/2014/chart" uri="{C3380CC4-5D6E-409C-BE32-E72D297353CC}">
              <c16:uniqueId val="{00000000-0EB5-48CD-81D4-F6D6F18CC0D3}"/>
            </c:ext>
          </c:extLst>
        </c:ser>
        <c:ser>
          <c:idx val="1"/>
          <c:order val="1"/>
          <c:tx>
            <c:strRef>
              <c:f>'2 pav.'!$D$9</c:f>
              <c:strCache>
                <c:ptCount val="1"/>
                <c:pt idx="0">
                  <c:v>Socialinės išmokos iš viso</c:v>
                </c:pt>
              </c:strCache>
            </c:strRef>
          </c:tx>
          <c:spPr>
            <a:solidFill>
              <a:srgbClr val="47ABD9"/>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2017</c:v>
                </c:pt>
                <c:pt idx="1">
                  <c:v>2018</c:v>
                </c:pt>
              </c:numCache>
            </c:numRef>
          </c:cat>
          <c:val>
            <c:numRef>
              <c:f>'2 pav.'!$E$9:$F$9</c:f>
              <c:numCache>
                <c:formatCode>0.0;\ \–0.0</c:formatCode>
                <c:ptCount val="2"/>
                <c:pt idx="0">
                  <c:v>3.185099986177816</c:v>
                </c:pt>
                <c:pt idx="1">
                  <c:v>5.7890428641759524</c:v>
                </c:pt>
              </c:numCache>
            </c:numRef>
          </c:val>
          <c:extLst xmlns:c16r2="http://schemas.microsoft.com/office/drawing/2015/06/chart">
            <c:ext xmlns:c16="http://schemas.microsoft.com/office/drawing/2014/chart" uri="{C3380CC4-5D6E-409C-BE32-E72D297353CC}">
              <c16:uniqueId val="{00000001-0EB5-48CD-81D4-F6D6F18CC0D3}"/>
            </c:ext>
          </c:extLst>
        </c:ser>
        <c:ser>
          <c:idx val="2"/>
          <c:order val="2"/>
          <c:tx>
            <c:strRef>
              <c:f>'2 pav.'!$D$10</c:f>
              <c:strCache>
                <c:ptCount val="1"/>
                <c:pt idx="0">
                  <c:v>Kitos išlaidos</c:v>
                </c:pt>
              </c:strCache>
            </c:strRef>
          </c:tx>
          <c:spPr>
            <a:solidFill>
              <a:srgbClr val="66626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2017</c:v>
                </c:pt>
                <c:pt idx="1">
                  <c:v>2018</c:v>
                </c:pt>
              </c:numCache>
            </c:numRef>
          </c:cat>
          <c:val>
            <c:numRef>
              <c:f>'2 pav.'!$E$10:$F$10</c:f>
              <c:numCache>
                <c:formatCode>0.0;\ \–0.0</c:formatCode>
                <c:ptCount val="2"/>
                <c:pt idx="0">
                  <c:v>4.8129557758951131</c:v>
                </c:pt>
                <c:pt idx="1">
                  <c:v>1.0207449171605563</c:v>
                </c:pt>
              </c:numCache>
            </c:numRef>
          </c:val>
          <c:extLst xmlns:c16r2="http://schemas.microsoft.com/office/drawing/2015/06/chart">
            <c:ext xmlns:c16="http://schemas.microsoft.com/office/drawing/2014/chart" uri="{C3380CC4-5D6E-409C-BE32-E72D297353CC}">
              <c16:uniqueId val="{00000002-0EB5-48CD-81D4-F6D6F18CC0D3}"/>
            </c:ext>
          </c:extLst>
        </c:ser>
        <c:ser>
          <c:idx val="3"/>
          <c:order val="3"/>
          <c:tx>
            <c:strRef>
              <c:f>'2 pav.'!$D$11</c:f>
              <c:strCache>
                <c:ptCount val="1"/>
                <c:pt idx="0">
                  <c:v>Kapitalo išlaidos</c:v>
                </c:pt>
              </c:strCache>
            </c:strRef>
          </c:tx>
          <c:spPr>
            <a:solidFill>
              <a:srgbClr val="D1D1D1"/>
            </a:solidFill>
            <a:ln>
              <a:noFill/>
            </a:ln>
            <a:effectLst/>
          </c:spPr>
          <c:invertIfNegative val="0"/>
          <c:dLbls>
            <c:numFmt formatCode="0.0;\ \–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2017</c:v>
                </c:pt>
                <c:pt idx="1">
                  <c:v>2018</c:v>
                </c:pt>
              </c:numCache>
            </c:numRef>
          </c:cat>
          <c:val>
            <c:numRef>
              <c:f>'2 pav.'!$E$11:$F$11</c:f>
              <c:numCache>
                <c:formatCode>0.0;\ \–0.0</c:formatCode>
                <c:ptCount val="2"/>
                <c:pt idx="0">
                  <c:v>-0.51333172992795473</c:v>
                </c:pt>
                <c:pt idx="1">
                  <c:v>0.2200475083922116</c:v>
                </c:pt>
              </c:numCache>
            </c:numRef>
          </c:val>
          <c:extLst xmlns:c16r2="http://schemas.microsoft.com/office/drawing/2015/06/chart">
            <c:ext xmlns:c16="http://schemas.microsoft.com/office/drawing/2014/chart" uri="{C3380CC4-5D6E-409C-BE32-E72D297353CC}">
              <c16:uniqueId val="{00000003-0EB5-48CD-81D4-F6D6F18CC0D3}"/>
            </c:ext>
          </c:extLst>
        </c:ser>
        <c:dLbls>
          <c:showLegendKey val="0"/>
          <c:showVal val="0"/>
          <c:showCatName val="0"/>
          <c:showSerName val="0"/>
          <c:showPercent val="0"/>
          <c:showBubbleSize val="0"/>
        </c:dLbls>
        <c:gapWidth val="100"/>
        <c:overlap val="100"/>
        <c:axId val="589030224"/>
        <c:axId val="525392080"/>
      </c:barChart>
      <c:catAx>
        <c:axId val="5890302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25392080"/>
        <c:crosses val="autoZero"/>
        <c:auto val="1"/>
        <c:lblAlgn val="ctr"/>
        <c:lblOffset val="100"/>
        <c:noMultiLvlLbl val="0"/>
      </c:catAx>
      <c:valAx>
        <c:axId val="525392080"/>
        <c:scaling>
          <c:orientation val="minMax"/>
        </c:scaling>
        <c:delete val="0"/>
        <c:axPos val="l"/>
        <c:majorGridlines>
          <c:spPr>
            <a:ln w="12700" cap="flat" cmpd="sng" algn="ctr">
              <a:solidFill>
                <a:srgbClr val="D1D1D1"/>
              </a:solidFill>
              <a:prstDash val="dash"/>
              <a:round/>
            </a:ln>
            <a:effectLst/>
          </c:spPr>
        </c:majorGridlines>
        <c:numFmt formatCode="\ 0.0;\ \–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9030224"/>
        <c:crosses val="autoZero"/>
        <c:crossBetween val="between"/>
      </c:valAx>
      <c:spPr>
        <a:noFill/>
        <a:ln>
          <a:noFill/>
        </a:ln>
        <a:effectLst/>
      </c:spPr>
    </c:plotArea>
    <c:legend>
      <c:legendPos val="b"/>
      <c:layout>
        <c:manualLayout>
          <c:xMode val="edge"/>
          <c:yMode val="edge"/>
          <c:x val="7.6066747413653423E-3"/>
          <c:y val="0.86327572155855292"/>
          <c:w val="0.75248181264127512"/>
          <c:h val="0.1144765724040325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000"/>
              <a:t>VS balansas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8.67185185185185E-2"/>
          <c:y val="0.10368064662761961"/>
          <c:w val="0.89287268518518514"/>
          <c:h val="0.71758229166666654"/>
        </c:manualLayout>
      </c:layout>
      <c:lineChart>
        <c:grouping val="standard"/>
        <c:varyColors val="0"/>
        <c:ser>
          <c:idx val="0"/>
          <c:order val="0"/>
          <c:tx>
            <c:strRef>
              <c:f>'3 pav.'!$D$4</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0-BE67-481C-AAA9-6ED0CA733E18}"/>
              </c:ext>
            </c:extLst>
          </c:dPt>
          <c:cat>
            <c:strRef>
              <c:f>'3 pav.'!$E$3:$H$3</c:f>
              <c:strCache>
                <c:ptCount val="4"/>
                <c:pt idx="0">
                  <c:v>BP2018</c:v>
                </c:pt>
                <c:pt idx="1">
                  <c:v>SP2018</c:v>
                </c:pt>
                <c:pt idx="2">
                  <c:v>BP2019</c:v>
                </c:pt>
                <c:pt idx="3">
                  <c:v>Faktas</c:v>
                </c:pt>
              </c:strCache>
            </c:strRef>
          </c:cat>
          <c:val>
            <c:numRef>
              <c:f>'3 pav.'!$E$4:$H$4</c:f>
              <c:numCache>
                <c:formatCode>0.0;\ \–0.0</c:formatCode>
                <c:ptCount val="4"/>
                <c:pt idx="0">
                  <c:v>221.67951509353588</c:v>
                </c:pt>
                <c:pt idx="1">
                  <c:v>74.5</c:v>
                </c:pt>
                <c:pt idx="2">
                  <c:v>171.5137194619947</c:v>
                </c:pt>
                <c:pt idx="3">
                  <c:v>297.60000000000036</c:v>
                </c:pt>
              </c:numCache>
            </c:numRef>
          </c:val>
          <c:smooth val="0"/>
          <c:extLst xmlns:c16r2="http://schemas.microsoft.com/office/drawing/2015/06/chart">
            <c:ext xmlns:c16="http://schemas.microsoft.com/office/drawing/2014/chart" uri="{C3380CC4-5D6E-409C-BE32-E72D297353CC}">
              <c16:uniqueId val="{00000001-BE67-481C-AAA9-6ED0CA733E18}"/>
            </c:ext>
          </c:extLst>
        </c:ser>
        <c:ser>
          <c:idx val="1"/>
          <c:order val="1"/>
          <c:tx>
            <c:strRef>
              <c:f>'3 pav.'!$D$5</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2-BE67-481C-AAA9-6ED0CA733E18}"/>
              </c:ext>
            </c:extLst>
          </c:dPt>
          <c:cat>
            <c:strRef>
              <c:f>'3 pav.'!$E$3:$H$3</c:f>
              <c:strCache>
                <c:ptCount val="4"/>
                <c:pt idx="0">
                  <c:v>BP2018</c:v>
                </c:pt>
                <c:pt idx="1">
                  <c:v>SP2018</c:v>
                </c:pt>
                <c:pt idx="2">
                  <c:v>BP2019</c:v>
                </c:pt>
                <c:pt idx="3">
                  <c:v>Faktas</c:v>
                </c:pt>
              </c:strCache>
            </c:strRef>
          </c:cat>
          <c:val>
            <c:numRef>
              <c:f>'3 pav.'!$E$5:$H$5</c:f>
              <c:numCache>
                <c:formatCode>0.0;\ \–0.0</c:formatCode>
                <c:ptCount val="4"/>
                <c:pt idx="0">
                  <c:v>262.40568657097901</c:v>
                </c:pt>
                <c:pt idx="1">
                  <c:v>221.63749999999891</c:v>
                </c:pt>
                <c:pt idx="2">
                  <c:v>267.51826914356025</c:v>
                </c:pt>
                <c:pt idx="3">
                  <c:v>297.60000000000036</c:v>
                </c:pt>
              </c:numCache>
            </c:numRef>
          </c:val>
          <c:smooth val="0"/>
          <c:extLst xmlns:c16r2="http://schemas.microsoft.com/office/drawing/2015/06/chart">
            <c:ext xmlns:c16="http://schemas.microsoft.com/office/drawing/2014/chart" uri="{C3380CC4-5D6E-409C-BE32-E72D297353CC}">
              <c16:uniqueId val="{00000003-BE67-481C-AAA9-6ED0CA733E18}"/>
            </c:ext>
          </c:extLst>
        </c:ser>
        <c:dLbls>
          <c:showLegendKey val="0"/>
          <c:showVal val="0"/>
          <c:showCatName val="0"/>
          <c:showSerName val="0"/>
          <c:showPercent val="0"/>
          <c:showBubbleSize val="0"/>
        </c:dLbls>
        <c:marker val="1"/>
        <c:smooth val="0"/>
        <c:axId val="525393256"/>
        <c:axId val="525392864"/>
      </c:lineChart>
      <c:catAx>
        <c:axId val="52539325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25392864"/>
        <c:crosses val="autoZero"/>
        <c:auto val="1"/>
        <c:lblAlgn val="ctr"/>
        <c:lblOffset val="100"/>
        <c:noMultiLvlLbl val="0"/>
      </c:catAx>
      <c:valAx>
        <c:axId val="525392864"/>
        <c:scaling>
          <c:orientation val="minMax"/>
          <c:max val="350"/>
          <c:min val="0"/>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lt-LT"/>
                  <a:t>mln.</a:t>
                </a:r>
                <a:r>
                  <a:rPr lang="lt-LT" baseline="0"/>
                  <a:t> EUR</a:t>
                </a:r>
                <a:endParaRPr lang="lt-LT"/>
              </a:p>
            </c:rich>
          </c:tx>
          <c:layout>
            <c:manualLayout>
              <c:xMode val="edge"/>
              <c:yMode val="edge"/>
              <c:x val="1.9900497512437811E-2"/>
              <c:y val="1.5210406391508752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lt-LT"/>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25393256"/>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097037037037036"/>
          <c:y val="9.7530461972386129E-2"/>
          <c:w val="0.88243819444444449"/>
          <c:h val="0.48130000000000001"/>
        </c:manualLayout>
      </c:layout>
      <c:barChart>
        <c:barDir val="col"/>
        <c:grouping val="stacked"/>
        <c:varyColors val="0"/>
        <c:ser>
          <c:idx val="3"/>
          <c:order val="0"/>
          <c:tx>
            <c:strRef>
              <c:f>'4 pav.'!$D$5</c:f>
              <c:strCache>
                <c:ptCount val="1"/>
                <c:pt idx="0">
                  <c:v>Dotacijos</c:v>
                </c:pt>
              </c:strCache>
            </c:strRef>
          </c:tx>
          <c:spPr>
            <a:solidFill>
              <a:srgbClr val="47ABD9"/>
            </a:solidFill>
            <a:ln>
              <a:noFill/>
            </a:ln>
          </c:spPr>
          <c:invertIfNegative val="0"/>
          <c:val>
            <c:numRef>
              <c:f>'4 pav.'!$E$5:$I$5</c:f>
              <c:numCache>
                <c:formatCode>0.0;\–0.0</c:formatCode>
                <c:ptCount val="5"/>
                <c:pt idx="0">
                  <c:v>4.2078892493048912</c:v>
                </c:pt>
                <c:pt idx="1">
                  <c:v>19.936800000000048</c:v>
                </c:pt>
                <c:pt idx="2">
                  <c:v>26.084199999999953</c:v>
                </c:pt>
                <c:pt idx="3">
                  <c:v>-3.5938999999999068</c:v>
                </c:pt>
                <c:pt idx="4">
                  <c:v>89.778599999999983</c:v>
                </c:pt>
              </c:numCache>
            </c:numRef>
          </c:val>
        </c:ser>
        <c:ser>
          <c:idx val="5"/>
          <c:order val="1"/>
          <c:tx>
            <c:strRef>
              <c:f>'4 pav.'!$D$6</c:f>
              <c:strCache>
                <c:ptCount val="1"/>
                <c:pt idx="0">
                  <c:v>Įmoka į ES biudžetą</c:v>
                </c:pt>
              </c:strCache>
            </c:strRef>
          </c:tx>
          <c:spPr>
            <a:solidFill>
              <a:srgbClr val="00244D">
                <a:alpha val="60000"/>
              </a:srgbClr>
            </a:solidFill>
            <a:ln>
              <a:noFill/>
            </a:ln>
          </c:spPr>
          <c:invertIfNegative val="0"/>
          <c:val>
            <c:numRef>
              <c:f>'4 pav.'!$E$6:$I$6</c:f>
              <c:numCache>
                <c:formatCode>0.0;\–0.0</c:formatCode>
                <c:ptCount val="5"/>
                <c:pt idx="0">
                  <c:v>0</c:v>
                </c:pt>
                <c:pt idx="1">
                  <c:v>-16.714700000000011</c:v>
                </c:pt>
                <c:pt idx="2">
                  <c:v>-17.325599999999977</c:v>
                </c:pt>
                <c:pt idx="3">
                  <c:v>-42.426400000000022</c:v>
                </c:pt>
                <c:pt idx="4">
                  <c:v>17.1555</c:v>
                </c:pt>
              </c:numCache>
            </c:numRef>
          </c:val>
        </c:ser>
        <c:ser>
          <c:idx val="6"/>
          <c:order val="2"/>
          <c:tx>
            <c:strRef>
              <c:f>'4 pav.'!$D$7</c:f>
              <c:strCache>
                <c:ptCount val="1"/>
                <c:pt idx="0">
                  <c:v>Socialinės išmokos (pašalpos)</c:v>
                </c:pt>
              </c:strCache>
            </c:strRef>
          </c:tx>
          <c:spPr>
            <a:ln>
              <a:noFill/>
              <a:round/>
            </a:ln>
          </c:spPr>
          <c:invertIfNegative val="0"/>
          <c:dPt>
            <c:idx val="0"/>
            <c:invertIfNegative val="0"/>
            <c:bubble3D val="0"/>
            <c:spPr>
              <a:ln>
                <a:noFill/>
              </a:ln>
            </c:spPr>
          </c:dPt>
          <c:val>
            <c:numRef>
              <c:f>'4 pav.'!$E$7:$I$7</c:f>
              <c:numCache>
                <c:formatCode>0.0;\–0.0</c:formatCode>
                <c:ptCount val="5"/>
                <c:pt idx="0">
                  <c:v>-6.9233375810935396</c:v>
                </c:pt>
                <c:pt idx="1">
                  <c:v>-0.83950000000000002</c:v>
                </c:pt>
                <c:pt idx="2">
                  <c:v>-24.392199999999953</c:v>
                </c:pt>
                <c:pt idx="3">
                  <c:v>-35.570500000000003</c:v>
                </c:pt>
                <c:pt idx="4">
                  <c:v>-70.463199999999958</c:v>
                </c:pt>
              </c:numCache>
            </c:numRef>
          </c:val>
        </c:ser>
        <c:ser>
          <c:idx val="7"/>
          <c:order val="3"/>
          <c:tx>
            <c:strRef>
              <c:f>'4 pav.'!$D$8</c:f>
              <c:strCache>
                <c:ptCount val="1"/>
                <c:pt idx="0">
                  <c:v>Kitos išlaidos</c:v>
                </c:pt>
              </c:strCache>
            </c:strRef>
          </c:tx>
          <c:spPr>
            <a:solidFill>
              <a:srgbClr val="D1D1D1"/>
            </a:solidFill>
            <a:ln>
              <a:noFill/>
            </a:ln>
          </c:spPr>
          <c:invertIfNegative val="0"/>
          <c:val>
            <c:numRef>
              <c:f>'4 pav.'!$E$8:$I$8</c:f>
              <c:numCache>
                <c:formatCode>0.0;\–0.0</c:formatCode>
                <c:ptCount val="5"/>
                <c:pt idx="0">
                  <c:v>-0.53032321594073439</c:v>
                </c:pt>
                <c:pt idx="1">
                  <c:v>-3.6051999999999533</c:v>
                </c:pt>
                <c:pt idx="2">
                  <c:v>24.986299999999929</c:v>
                </c:pt>
                <c:pt idx="3">
                  <c:v>-71.924999999999997</c:v>
                </c:pt>
                <c:pt idx="4">
                  <c:v>-177.20909999999998</c:v>
                </c:pt>
              </c:numCache>
            </c:numRef>
          </c:val>
        </c:ser>
        <c:ser>
          <c:idx val="8"/>
          <c:order val="4"/>
          <c:tx>
            <c:strRef>
              <c:f>'4 pav.'!$D$9</c:f>
              <c:strCache>
                <c:ptCount val="1"/>
                <c:pt idx="0">
                  <c:v>ES ir kitos tarpt. fin. paramos bendrojo finansavimo lėšos</c:v>
                </c:pt>
              </c:strCache>
            </c:strRef>
          </c:tx>
          <c:spPr>
            <a:solidFill>
              <a:srgbClr val="666261"/>
            </a:solidFill>
            <a:ln>
              <a:noFill/>
            </a:ln>
          </c:spPr>
          <c:invertIfNegative val="0"/>
          <c:val>
            <c:numRef>
              <c:f>'4 pav.'!$E$9:$I$9</c:f>
              <c:numCache>
                <c:formatCode>0.0;\–0.0</c:formatCode>
                <c:ptCount val="5"/>
                <c:pt idx="0">
                  <c:v>-2.6936109823911103</c:v>
                </c:pt>
                <c:pt idx="1">
                  <c:v>-3.6712000000000118</c:v>
                </c:pt>
                <c:pt idx="2">
                  <c:v>-49.984300000000005</c:v>
                </c:pt>
                <c:pt idx="3">
                  <c:v>-20.477</c:v>
                </c:pt>
                <c:pt idx="4">
                  <c:v>-37.598300000000002</c:v>
                </c:pt>
              </c:numCache>
            </c:numRef>
          </c:val>
        </c:ser>
        <c:dLbls>
          <c:showLegendKey val="0"/>
          <c:showVal val="0"/>
          <c:showCatName val="0"/>
          <c:showSerName val="0"/>
          <c:showPercent val="0"/>
          <c:showBubbleSize val="0"/>
        </c:dLbls>
        <c:gapWidth val="150"/>
        <c:overlap val="100"/>
        <c:axId val="525394432"/>
        <c:axId val="525394824"/>
        <c:extLst/>
      </c:barChart>
      <c:lineChart>
        <c:grouping val="standard"/>
        <c:varyColors val="0"/>
        <c:ser>
          <c:idx val="11"/>
          <c:order val="5"/>
          <c:tx>
            <c:strRef>
              <c:f>'4 pav.'!$D$4</c:f>
              <c:strCache>
                <c:ptCount val="1"/>
                <c:pt idx="0">
                  <c:v>Valstybės biudžeto išlaidų plano vykdymo paklaida</c:v>
                </c:pt>
              </c:strCache>
            </c:strRef>
          </c:tx>
          <c:spPr>
            <a:ln>
              <a:solidFill>
                <a:srgbClr val="D41A1F"/>
              </a:solidFill>
            </a:ln>
          </c:spPr>
          <c:marker>
            <c:symbol val="none"/>
          </c:marker>
          <c:cat>
            <c:numRef>
              <c:f>'4 pav.'!$E$3:$I$3</c:f>
              <c:numCache>
                <c:formatCode>General</c:formatCode>
                <c:ptCount val="5"/>
                <c:pt idx="0">
                  <c:v>2014</c:v>
                </c:pt>
                <c:pt idx="1">
                  <c:v>2015</c:v>
                </c:pt>
                <c:pt idx="2">
                  <c:v>2016</c:v>
                </c:pt>
                <c:pt idx="3">
                  <c:v>2017</c:v>
                </c:pt>
                <c:pt idx="4">
                  <c:v>2018</c:v>
                </c:pt>
              </c:numCache>
            </c:numRef>
          </c:cat>
          <c:val>
            <c:numRef>
              <c:f>'4 pav.'!$E$4:$I$4</c:f>
              <c:numCache>
                <c:formatCode>0.0;\–0.0</c:formatCode>
                <c:ptCount val="5"/>
                <c:pt idx="0">
                  <c:v>-18.7753127896199</c:v>
                </c:pt>
                <c:pt idx="1">
                  <c:v>85.751899999999438</c:v>
                </c:pt>
                <c:pt idx="2">
                  <c:v>-110.87629999999982</c:v>
                </c:pt>
                <c:pt idx="3">
                  <c:v>-122.29309999999963</c:v>
                </c:pt>
                <c:pt idx="4">
                  <c:v>-147.38029999999981</c:v>
                </c:pt>
              </c:numCache>
            </c:numRef>
          </c:val>
          <c:smooth val="0"/>
        </c:ser>
        <c:dLbls>
          <c:showLegendKey val="0"/>
          <c:showVal val="0"/>
          <c:showCatName val="0"/>
          <c:showSerName val="0"/>
          <c:showPercent val="0"/>
          <c:showBubbleSize val="0"/>
        </c:dLbls>
        <c:marker val="1"/>
        <c:smooth val="0"/>
        <c:axId val="525394432"/>
        <c:axId val="525394824"/>
      </c:lineChart>
      <c:catAx>
        <c:axId val="525394432"/>
        <c:scaling>
          <c:orientation val="minMax"/>
        </c:scaling>
        <c:delete val="0"/>
        <c:axPos val="b"/>
        <c:majorGridlines>
          <c:spPr>
            <a:ln w="12700">
              <a:solidFill>
                <a:srgbClr val="D1D1D1"/>
              </a:solidFill>
              <a:prstDash val="dash"/>
            </a:ln>
          </c:spPr>
        </c:majorGridlines>
        <c:numFmt formatCode="General" sourceLinked="1"/>
        <c:majorTickMark val="in"/>
        <c:minorTickMark val="none"/>
        <c:tickLblPos val="low"/>
        <c:spPr>
          <a:ln w="12700">
            <a:solidFill>
              <a:srgbClr val="D1D1D1"/>
            </a:solidFill>
            <a:prstDash val="solid"/>
          </a:ln>
        </c:spPr>
        <c:txPr>
          <a:bodyPr rot="0" vert="horz"/>
          <a:lstStyle/>
          <a:p>
            <a:pPr>
              <a:defRPr/>
            </a:pPr>
            <a:endParaRPr lang="lt-LT"/>
          </a:p>
        </c:txPr>
        <c:crossAx val="525394824"/>
        <c:crossesAt val="0"/>
        <c:auto val="1"/>
        <c:lblAlgn val="ctr"/>
        <c:lblOffset val="100"/>
        <c:tickLblSkip val="1"/>
        <c:tickMarkSkip val="1"/>
        <c:noMultiLvlLbl val="0"/>
      </c:catAx>
      <c:valAx>
        <c:axId val="525394824"/>
        <c:scaling>
          <c:orientation val="minMax"/>
          <c:min val="-300"/>
        </c:scaling>
        <c:delete val="0"/>
        <c:axPos val="l"/>
        <c:majorGridlines>
          <c:spPr>
            <a:ln w="12700">
              <a:solidFill>
                <a:srgbClr val="D1D1D1"/>
              </a:solidFill>
              <a:prstDash val="dash"/>
            </a:ln>
          </c:spPr>
        </c:majorGridlines>
        <c:numFmt formatCode="0;\–0" sourceLinked="0"/>
        <c:majorTickMark val="out"/>
        <c:minorTickMark val="none"/>
        <c:tickLblPos val="nextTo"/>
        <c:spPr>
          <a:ln w="25400">
            <a:noFill/>
            <a:prstDash val="solid"/>
          </a:ln>
        </c:spPr>
        <c:txPr>
          <a:bodyPr rot="0" vert="horz"/>
          <a:lstStyle/>
          <a:p>
            <a:pPr>
              <a:defRPr/>
            </a:pPr>
            <a:endParaRPr lang="lt-LT"/>
          </a:p>
        </c:txPr>
        <c:crossAx val="525394432"/>
        <c:crosses val="autoZero"/>
        <c:crossBetween val="between"/>
      </c:valAx>
      <c:spPr>
        <a:noFill/>
        <a:ln w="12700">
          <a:noFill/>
        </a:ln>
      </c:spPr>
    </c:plotArea>
    <c:legend>
      <c:legendPos val="b"/>
      <c:layout>
        <c:manualLayout>
          <c:xMode val="edge"/>
          <c:yMode val="edge"/>
          <c:x val="0"/>
          <c:y val="0.70066145833333338"/>
          <c:w val="1"/>
          <c:h val="0.29683229166666664"/>
        </c:manualLayout>
      </c:layout>
      <c:overlay val="0"/>
    </c:legend>
    <c:plotVisOnly val="1"/>
    <c:dispBlanksAs val="zero"/>
    <c:showDLblsOverMax val="0"/>
  </c:chart>
  <c:spPr>
    <a:noFill/>
    <a:ln w="9525">
      <a:noFill/>
    </a:ln>
  </c:spPr>
  <c:txPr>
    <a:bodyPr/>
    <a:lstStyle/>
    <a:p>
      <a:pPr>
        <a:defRPr sz="1000" b="0" i="0" u="none" strike="noStrike" baseline="0">
          <a:solidFill>
            <a:srgbClr val="000000"/>
          </a:solidFill>
          <a:latin typeface="Arial" panose="020B0604020202020204" pitchFamily="34" charset="0"/>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5405074365704279E-2"/>
          <c:y val="9.7530574635617359E-2"/>
          <c:w val="0.88831782407407411"/>
          <c:h val="0.47926413453637445"/>
        </c:manualLayout>
      </c:layout>
      <c:barChart>
        <c:barDir val="col"/>
        <c:grouping val="stacked"/>
        <c:varyColors val="0"/>
        <c:ser>
          <c:idx val="3"/>
          <c:order val="0"/>
          <c:tx>
            <c:strRef>
              <c:f>'5 pav.'!$H$7</c:f>
              <c:strCache>
                <c:ptCount val="1"/>
                <c:pt idx="0">
                  <c:v>Socialinės išmokos (pašalpos)</c:v>
                </c:pt>
              </c:strCache>
            </c:strRef>
          </c:tx>
          <c:spPr>
            <a:solidFill>
              <a:srgbClr val="00244D"/>
            </a:solidFill>
            <a:ln>
              <a:noFill/>
            </a:ln>
          </c:spPr>
          <c:invertIfNegative val="0"/>
          <c:val>
            <c:numRef>
              <c:f>'5 pav.'!$I$7:$M$7</c:f>
              <c:numCache>
                <c:formatCode>0.0;\–0.0</c:formatCode>
                <c:ptCount val="5"/>
                <c:pt idx="0">
                  <c:v>-6.9233375810935396</c:v>
                </c:pt>
                <c:pt idx="1">
                  <c:v>-0.83950000000000002</c:v>
                </c:pt>
                <c:pt idx="2">
                  <c:v>-24.392199999999953</c:v>
                </c:pt>
                <c:pt idx="3">
                  <c:v>-35.570500000000003</c:v>
                </c:pt>
                <c:pt idx="4">
                  <c:v>-70.463199999999958</c:v>
                </c:pt>
              </c:numCache>
            </c:numRef>
          </c:val>
        </c:ser>
        <c:ser>
          <c:idx val="5"/>
          <c:order val="1"/>
          <c:tx>
            <c:strRef>
              <c:f>'5 pav.'!$H$5</c:f>
              <c:strCache>
                <c:ptCount val="1"/>
                <c:pt idx="0">
                  <c:v>Darbo užmokestis ir socialinis draudimas</c:v>
                </c:pt>
              </c:strCache>
            </c:strRef>
          </c:tx>
          <c:spPr>
            <a:solidFill>
              <a:srgbClr val="8D8473"/>
            </a:solidFill>
            <a:ln>
              <a:noFill/>
            </a:ln>
          </c:spPr>
          <c:invertIfNegative val="0"/>
          <c:val>
            <c:numRef>
              <c:f>'5 pav.'!$I$5:$M$5</c:f>
              <c:numCache>
                <c:formatCode>0.0;\–0.0</c:formatCode>
                <c:ptCount val="5"/>
                <c:pt idx="0">
                  <c:v>16.445088044485544</c:v>
                </c:pt>
                <c:pt idx="1">
                  <c:v>18.000671800000127</c:v>
                </c:pt>
                <c:pt idx="2">
                  <c:v>30.729899999999908</c:v>
                </c:pt>
                <c:pt idx="3">
                  <c:v>28.989000000000001</c:v>
                </c:pt>
                <c:pt idx="4">
                  <c:v>26.812299999999812</c:v>
                </c:pt>
              </c:numCache>
            </c:numRef>
          </c:val>
        </c:ser>
        <c:ser>
          <c:idx val="6"/>
          <c:order val="2"/>
          <c:tx>
            <c:strRef>
              <c:f>'5 pav.'!$H$6</c:f>
              <c:strCache>
                <c:ptCount val="1"/>
                <c:pt idx="0">
                  <c:v>Prekių ir paslaugų naudojimo išlaidos</c:v>
                </c:pt>
              </c:strCache>
            </c:strRef>
          </c:tx>
          <c:spPr>
            <a:solidFill>
              <a:srgbClr val="47ABD9"/>
            </a:solidFill>
            <a:ln>
              <a:noFill/>
              <a:round/>
            </a:ln>
          </c:spPr>
          <c:invertIfNegative val="0"/>
          <c:dPt>
            <c:idx val="0"/>
            <c:invertIfNegative val="0"/>
            <c:bubble3D val="0"/>
            <c:spPr>
              <a:solidFill>
                <a:srgbClr val="47ABD9"/>
              </a:solidFill>
              <a:ln>
                <a:noFill/>
              </a:ln>
            </c:spPr>
          </c:dPt>
          <c:val>
            <c:numRef>
              <c:f>'5 pav.'!$I$6:$M$6</c:f>
              <c:numCache>
                <c:formatCode>0.0;\–0.0</c:formatCode>
                <c:ptCount val="5"/>
                <c:pt idx="0">
                  <c:v>9.3802421223354759</c:v>
                </c:pt>
                <c:pt idx="1">
                  <c:v>27.677423829999984</c:v>
                </c:pt>
                <c:pt idx="2">
                  <c:v>24.771099999999976</c:v>
                </c:pt>
                <c:pt idx="3">
                  <c:v>51.965099999999978</c:v>
                </c:pt>
                <c:pt idx="4">
                  <c:v>33.813299999999927</c:v>
                </c:pt>
              </c:numCache>
            </c:numRef>
          </c:val>
        </c:ser>
        <c:ser>
          <c:idx val="7"/>
          <c:order val="3"/>
          <c:tx>
            <c:strRef>
              <c:f>'5 pav.'!$H$8</c:f>
              <c:strCache>
                <c:ptCount val="1"/>
                <c:pt idx="0">
                  <c:v>Materialiojo ir nematerialiojo turto įsigijimo išlaidos</c:v>
                </c:pt>
              </c:strCache>
            </c:strRef>
          </c:tx>
          <c:spPr>
            <a:solidFill>
              <a:srgbClr val="D1D1D1"/>
            </a:solidFill>
          </c:spPr>
          <c:invertIfNegative val="0"/>
          <c:val>
            <c:numRef>
              <c:f>'5 pav.'!$I$8:$M$8</c:f>
              <c:numCache>
                <c:formatCode>0.0;\–0.0</c:formatCode>
                <c:ptCount val="5"/>
                <c:pt idx="0">
                  <c:v>26.037187210379983</c:v>
                </c:pt>
                <c:pt idx="1">
                  <c:v>78.024958119999994</c:v>
                </c:pt>
                <c:pt idx="2">
                  <c:v>140.26679999999999</c:v>
                </c:pt>
                <c:pt idx="3">
                  <c:v>85.189200000000014</c:v>
                </c:pt>
                <c:pt idx="4">
                  <c:v>12.697699999999953</c:v>
                </c:pt>
              </c:numCache>
            </c:numRef>
          </c:val>
        </c:ser>
        <c:dLbls>
          <c:showLegendKey val="0"/>
          <c:showVal val="0"/>
          <c:showCatName val="0"/>
          <c:showSerName val="0"/>
          <c:showPercent val="0"/>
          <c:showBubbleSize val="0"/>
        </c:dLbls>
        <c:gapWidth val="150"/>
        <c:overlap val="100"/>
        <c:axId val="525395608"/>
        <c:axId val="525393648"/>
      </c:barChart>
      <c:lineChart>
        <c:grouping val="standard"/>
        <c:varyColors val="0"/>
        <c:ser>
          <c:idx val="8"/>
          <c:order val="4"/>
          <c:tx>
            <c:strRef>
              <c:f>'5 pav.'!$H$4</c:f>
              <c:strCache>
                <c:ptCount val="1"/>
                <c:pt idx="0">
                  <c:v>Savivaldybių biudžetų išlaidų plano vykdymo paklaida</c:v>
                </c:pt>
              </c:strCache>
            </c:strRef>
          </c:tx>
          <c:spPr>
            <a:ln w="28575">
              <a:solidFill>
                <a:srgbClr val="D41A1F"/>
              </a:solidFill>
            </a:ln>
          </c:spPr>
          <c:marker>
            <c:symbol val="none"/>
          </c:marker>
          <c:cat>
            <c:numRef>
              <c:f>[5]Metiniai_agreguoti!$S$2:$W$2</c:f>
              <c:numCache>
                <c:formatCode>General</c:formatCode>
                <c:ptCount val="5"/>
                <c:pt idx="0">
                  <c:v>2014</c:v>
                </c:pt>
                <c:pt idx="1">
                  <c:v>2015</c:v>
                </c:pt>
                <c:pt idx="2">
                  <c:v>2016</c:v>
                </c:pt>
                <c:pt idx="3">
                  <c:v>2017</c:v>
                </c:pt>
                <c:pt idx="4">
                  <c:v>2018</c:v>
                </c:pt>
              </c:numCache>
            </c:numRef>
          </c:cat>
          <c:val>
            <c:numRef>
              <c:f>'5 pav.'!$I$4:$M$4</c:f>
              <c:numCache>
                <c:formatCode>0.0;\–0.0</c:formatCode>
                <c:ptCount val="5"/>
                <c:pt idx="0">
                  <c:v>-9.9571362372569272</c:v>
                </c:pt>
                <c:pt idx="1">
                  <c:v>40.186204299999865</c:v>
                </c:pt>
                <c:pt idx="2">
                  <c:v>153.17200000000045</c:v>
                </c:pt>
                <c:pt idx="3">
                  <c:v>137.90569999999971</c:v>
                </c:pt>
                <c:pt idx="4">
                  <c:v>52.110899999999909</c:v>
                </c:pt>
              </c:numCache>
            </c:numRef>
          </c:val>
          <c:smooth val="0"/>
        </c:ser>
        <c:dLbls>
          <c:showLegendKey val="0"/>
          <c:showVal val="0"/>
          <c:showCatName val="0"/>
          <c:showSerName val="0"/>
          <c:showPercent val="0"/>
          <c:showBubbleSize val="0"/>
        </c:dLbls>
        <c:marker val="1"/>
        <c:smooth val="0"/>
        <c:axId val="525395608"/>
        <c:axId val="525393648"/>
      </c:lineChart>
      <c:catAx>
        <c:axId val="525395608"/>
        <c:scaling>
          <c:orientation val="minMax"/>
        </c:scaling>
        <c:delete val="0"/>
        <c:axPos val="b"/>
        <c:majorGridlines>
          <c:spPr>
            <a:ln w="12700">
              <a:solidFill>
                <a:srgbClr val="D1D1D1"/>
              </a:solidFill>
              <a:prstDash val="dash"/>
            </a:ln>
          </c:spPr>
        </c:majorGridlines>
        <c:numFmt formatCode="General" sourceLinked="1"/>
        <c:majorTickMark val="in"/>
        <c:minorTickMark val="none"/>
        <c:tickLblPos val="low"/>
        <c:spPr>
          <a:ln w="12700">
            <a:solidFill>
              <a:srgbClr val="D1D1D1"/>
            </a:solidFill>
            <a:prstDash val="solid"/>
          </a:ln>
        </c:spPr>
        <c:txPr>
          <a:bodyPr rot="0" vert="horz"/>
          <a:lstStyle/>
          <a:p>
            <a:pPr>
              <a:defRPr/>
            </a:pPr>
            <a:endParaRPr lang="lt-LT"/>
          </a:p>
        </c:txPr>
        <c:crossAx val="525393648"/>
        <c:crossesAt val="0"/>
        <c:auto val="1"/>
        <c:lblAlgn val="ctr"/>
        <c:lblOffset val="100"/>
        <c:noMultiLvlLbl val="0"/>
      </c:catAx>
      <c:valAx>
        <c:axId val="525393648"/>
        <c:scaling>
          <c:orientation val="minMax"/>
          <c:max val="200"/>
        </c:scaling>
        <c:delete val="0"/>
        <c:axPos val="l"/>
        <c:majorGridlines>
          <c:spPr>
            <a:ln w="12700">
              <a:solidFill>
                <a:srgbClr val="D1D1D1"/>
              </a:solidFill>
              <a:prstDash val="dash"/>
            </a:ln>
          </c:spPr>
        </c:majorGridlines>
        <c:numFmt formatCode="0;\–0" sourceLinked="0"/>
        <c:majorTickMark val="out"/>
        <c:minorTickMark val="none"/>
        <c:tickLblPos val="nextTo"/>
        <c:spPr>
          <a:ln w="25400">
            <a:noFill/>
            <a:prstDash val="solid"/>
          </a:ln>
        </c:spPr>
        <c:txPr>
          <a:bodyPr rot="0" vert="horz"/>
          <a:lstStyle/>
          <a:p>
            <a:pPr>
              <a:defRPr/>
            </a:pPr>
            <a:endParaRPr lang="lt-LT"/>
          </a:p>
        </c:txPr>
        <c:crossAx val="525395608"/>
        <c:crosses val="autoZero"/>
        <c:crossBetween val="between"/>
      </c:valAx>
      <c:spPr>
        <a:noFill/>
        <a:ln w="12700">
          <a:noFill/>
        </a:ln>
      </c:spPr>
    </c:plotArea>
    <c:legend>
      <c:legendPos val="b"/>
      <c:layout>
        <c:manualLayout>
          <c:xMode val="edge"/>
          <c:yMode val="edge"/>
          <c:x val="4.1550925925925929E-2"/>
          <c:y val="0.67861284722222226"/>
          <c:w val="0.91183333333333338"/>
          <c:h val="0.28169965277777775"/>
        </c:manualLayout>
      </c:layout>
      <c:overlay val="0"/>
    </c:legend>
    <c:plotVisOnly val="1"/>
    <c:dispBlanksAs val="zero"/>
    <c:showDLblsOverMax val="0"/>
  </c:chart>
  <c:spPr>
    <a:noFill/>
    <a:ln w="9525">
      <a:noFill/>
    </a:ln>
  </c:spPr>
  <c:txPr>
    <a:bodyPr/>
    <a:lstStyle/>
    <a:p>
      <a:pPr>
        <a:defRPr sz="1000" b="0" i="0" u="none" strike="noStrike" baseline="0">
          <a:solidFill>
            <a:srgbClr val="000000"/>
          </a:solidFill>
          <a:latin typeface="Arial" panose="020B0604020202020204" pitchFamily="34" charset="0"/>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11811023622046E-2"/>
          <c:y val="0.13425925925925927"/>
          <c:w val="0.8220043744531933"/>
          <c:h val="0.70458333333333334"/>
        </c:manualLayout>
      </c:layout>
      <c:barChart>
        <c:barDir val="col"/>
        <c:grouping val="clustered"/>
        <c:varyColors val="0"/>
        <c:ser>
          <c:idx val="0"/>
          <c:order val="0"/>
          <c:tx>
            <c:strRef>
              <c:f>'6 pav.'!$E$3</c:f>
              <c:strCache>
                <c:ptCount val="1"/>
                <c:pt idx="0">
                  <c:v>Paklaida, mln. EUR</c:v>
                </c:pt>
              </c:strCache>
            </c:strRef>
          </c:tx>
          <c:spPr>
            <a:solidFill>
              <a:srgbClr val="47ABD9"/>
            </a:solidFill>
            <a:ln>
              <a:noFill/>
            </a:ln>
            <a:effectLst/>
          </c:spPr>
          <c:invertIfNegative val="0"/>
          <c:cat>
            <c:numRef>
              <c:f>'6 pav.'!$D$4:$D$9</c:f>
              <c:numCache>
                <c:formatCode>General</c:formatCode>
                <c:ptCount val="6"/>
                <c:pt idx="0">
                  <c:v>2013</c:v>
                </c:pt>
                <c:pt idx="1">
                  <c:v>2014</c:v>
                </c:pt>
                <c:pt idx="2">
                  <c:v>2015</c:v>
                </c:pt>
                <c:pt idx="3">
                  <c:v>2016</c:v>
                </c:pt>
                <c:pt idx="4">
                  <c:v>2017</c:v>
                </c:pt>
                <c:pt idx="5">
                  <c:v>2018</c:v>
                </c:pt>
              </c:numCache>
            </c:numRef>
          </c:cat>
          <c:val>
            <c:numRef>
              <c:f>'6 pav.'!$E$4:$E$9</c:f>
              <c:numCache>
                <c:formatCode>0.0;\ \–0.0</c:formatCode>
                <c:ptCount val="6"/>
                <c:pt idx="0">
                  <c:v>-31.735113531047265</c:v>
                </c:pt>
                <c:pt idx="1">
                  <c:v>5.3434893419833216</c:v>
                </c:pt>
                <c:pt idx="2">
                  <c:v>-11.463999999999999</c:v>
                </c:pt>
                <c:pt idx="3">
                  <c:v>28.305999999999997</c:v>
                </c:pt>
                <c:pt idx="4">
                  <c:v>-25.640999999999991</c:v>
                </c:pt>
                <c:pt idx="5">
                  <c:v>-46.738999999999976</c:v>
                </c:pt>
              </c:numCache>
            </c:numRef>
          </c:val>
        </c:ser>
        <c:dLbls>
          <c:showLegendKey val="0"/>
          <c:showVal val="0"/>
          <c:showCatName val="0"/>
          <c:showSerName val="0"/>
          <c:showPercent val="0"/>
          <c:showBubbleSize val="0"/>
        </c:dLbls>
        <c:gapWidth val="150"/>
        <c:axId val="582560920"/>
        <c:axId val="582558176"/>
      </c:barChart>
      <c:lineChart>
        <c:grouping val="standard"/>
        <c:varyColors val="0"/>
        <c:ser>
          <c:idx val="1"/>
          <c:order val="1"/>
          <c:tx>
            <c:strRef>
              <c:f>'6 pav.'!$F$3</c:f>
              <c:strCache>
                <c:ptCount val="1"/>
                <c:pt idx="0">
                  <c:v>Paklaida, proc. </c:v>
                </c:pt>
              </c:strCache>
            </c:strRef>
          </c:tx>
          <c:spPr>
            <a:ln w="28575" cap="rnd">
              <a:solidFill>
                <a:srgbClr val="D41A1F"/>
              </a:solidFill>
              <a:round/>
            </a:ln>
            <a:effectLst/>
          </c:spPr>
          <c:marker>
            <c:symbol val="none"/>
          </c:marker>
          <c:val>
            <c:numRef>
              <c:f>'6 pav.'!$F$4:$F$9</c:f>
              <c:numCache>
                <c:formatCode>0.0;\ \–0.0</c:formatCode>
                <c:ptCount val="6"/>
                <c:pt idx="0">
                  <c:v>-51.239425950086272</c:v>
                </c:pt>
                <c:pt idx="1">
                  <c:v>14.227767667108807</c:v>
                </c:pt>
                <c:pt idx="2">
                  <c:v>-12.405449567692155</c:v>
                </c:pt>
                <c:pt idx="3">
                  <c:v>29.799239911989805</c:v>
                </c:pt>
                <c:pt idx="4">
                  <c:v>-23.983724628191929</c:v>
                </c:pt>
                <c:pt idx="5">
                  <c:v>-21.043082062572307</c:v>
                </c:pt>
              </c:numCache>
            </c:numRef>
          </c:val>
          <c:smooth val="0"/>
        </c:ser>
        <c:dLbls>
          <c:showLegendKey val="0"/>
          <c:showVal val="0"/>
          <c:showCatName val="0"/>
          <c:showSerName val="0"/>
          <c:showPercent val="0"/>
          <c:showBubbleSize val="0"/>
        </c:dLbls>
        <c:marker val="1"/>
        <c:smooth val="0"/>
        <c:axId val="582560528"/>
        <c:axId val="582559352"/>
      </c:lineChart>
      <c:catAx>
        <c:axId val="582560920"/>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2558176"/>
        <c:crosses val="autoZero"/>
        <c:auto val="1"/>
        <c:lblAlgn val="ctr"/>
        <c:lblOffset val="100"/>
        <c:noMultiLvlLbl val="0"/>
      </c:catAx>
      <c:valAx>
        <c:axId val="582558176"/>
        <c:scaling>
          <c:orientation val="minMax"/>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mln. EUR</a:t>
                </a:r>
                <a:endParaRPr lang="lt-LT"/>
              </a:p>
            </c:rich>
          </c:tx>
          <c:layout>
            <c:manualLayout>
              <c:xMode val="edge"/>
              <c:yMode val="edge"/>
              <c:x val="8.3333333333333332E-3"/>
              <c:y val="2.0358705161854767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2560920"/>
        <c:crosses val="autoZero"/>
        <c:crossBetween val="between"/>
        <c:majorUnit val="20"/>
      </c:valAx>
      <c:valAx>
        <c:axId val="582559352"/>
        <c:scaling>
          <c:orientation val="minMax"/>
        </c:scaling>
        <c:delete val="0"/>
        <c:axPos val="r"/>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proc.</a:t>
                </a:r>
                <a:endParaRPr lang="lt-LT"/>
              </a:p>
            </c:rich>
          </c:tx>
          <c:layout>
            <c:manualLayout>
              <c:xMode val="edge"/>
              <c:yMode val="edge"/>
              <c:x val="0.91174999999999995"/>
              <c:y val="2.4988334791484396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2560528"/>
        <c:crosses val="max"/>
        <c:crossBetween val="between"/>
        <c:majorUnit val="20"/>
      </c:valAx>
      <c:catAx>
        <c:axId val="582560528"/>
        <c:scaling>
          <c:orientation val="minMax"/>
        </c:scaling>
        <c:delete val="1"/>
        <c:axPos val="b"/>
        <c:majorTickMark val="out"/>
        <c:minorTickMark val="none"/>
        <c:tickLblPos val="nextTo"/>
        <c:crossAx val="582559352"/>
        <c:crosses val="autoZero"/>
        <c:auto val="1"/>
        <c:lblAlgn val="ctr"/>
        <c:lblOffset val="100"/>
        <c:noMultiLvlLbl val="0"/>
      </c:catAx>
      <c:spPr>
        <a:noFill/>
        <a:ln>
          <a:noFill/>
        </a:ln>
        <a:effectLst/>
      </c:spPr>
    </c:plotArea>
    <c:legend>
      <c:legendPos val="r"/>
      <c:layout>
        <c:manualLayout>
          <c:xMode val="edge"/>
          <c:yMode val="edge"/>
          <c:x val="6.0984490740740742E-2"/>
          <c:y val="0.92904374999999995"/>
          <c:w val="0.87790441819772536"/>
          <c:h val="7.048888888888889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074549703824572E-2"/>
          <c:y val="0.11799135660369749"/>
          <c:w val="0.88460022971347407"/>
          <c:h val="0.66671770833333333"/>
        </c:manualLayout>
      </c:layout>
      <c:barChart>
        <c:barDir val="col"/>
        <c:grouping val="stacked"/>
        <c:varyColors val="0"/>
        <c:ser>
          <c:idx val="1"/>
          <c:order val="1"/>
          <c:tx>
            <c:strRef>
              <c:f>'7 pav.'!$G$3</c:f>
              <c:strCache>
                <c:ptCount val="1"/>
                <c:pt idx="0">
                  <c:v>Indėliai</c:v>
                </c:pt>
              </c:strCache>
            </c:strRef>
          </c:tx>
          <c:spPr>
            <a:solidFill>
              <a:srgbClr val="8D8473"/>
            </a:solidFill>
            <a:ln>
              <a:noFill/>
            </a:ln>
          </c:spPr>
          <c:invertIfNegative val="0"/>
          <c:cat>
            <c:numRef>
              <c:f>'7 pav.'!$E$4:$E$10</c:f>
              <c:numCache>
                <c:formatCode>General</c:formatCode>
                <c:ptCount val="7"/>
                <c:pt idx="0">
                  <c:v>2012</c:v>
                </c:pt>
                <c:pt idx="1">
                  <c:v>2013</c:v>
                </c:pt>
                <c:pt idx="2">
                  <c:v>2014</c:v>
                </c:pt>
                <c:pt idx="3">
                  <c:v>2015</c:v>
                </c:pt>
                <c:pt idx="4">
                  <c:v>2016</c:v>
                </c:pt>
                <c:pt idx="5">
                  <c:v>2017</c:v>
                </c:pt>
                <c:pt idx="6">
                  <c:v>2018</c:v>
                </c:pt>
              </c:numCache>
            </c:numRef>
          </c:cat>
          <c:val>
            <c:numRef>
              <c:f>'7 pav.'!$G$4:$G$10</c:f>
              <c:numCache>
                <c:formatCode>0.0;\ \–0.0</c:formatCode>
                <c:ptCount val="7"/>
                <c:pt idx="0">
                  <c:v>1.6026037904585007</c:v>
                </c:pt>
                <c:pt idx="1">
                  <c:v>0.39354466128772053</c:v>
                </c:pt>
                <c:pt idx="2">
                  <c:v>0.43348570028530042</c:v>
                </c:pt>
                <c:pt idx="3">
                  <c:v>1.5412236177074803</c:v>
                </c:pt>
                <c:pt idx="4">
                  <c:v>4.9938674554802595E-2</c:v>
                </c:pt>
                <c:pt idx="5">
                  <c:v>-0.77864573262693837</c:v>
                </c:pt>
                <c:pt idx="6">
                  <c:v>-0.79927146478165001</c:v>
                </c:pt>
              </c:numCache>
            </c:numRef>
          </c:val>
        </c:ser>
        <c:ser>
          <c:idx val="3"/>
          <c:order val="2"/>
          <c:tx>
            <c:strRef>
              <c:f>'7 pav.'!$H$3</c:f>
              <c:strCache>
                <c:ptCount val="1"/>
                <c:pt idx="0">
                  <c:v>Skolos vertybiniai popieriai</c:v>
                </c:pt>
              </c:strCache>
            </c:strRef>
          </c:tx>
          <c:spPr>
            <a:solidFill>
              <a:srgbClr val="47ABD9"/>
            </a:solidFill>
            <a:ln>
              <a:noFill/>
            </a:ln>
          </c:spPr>
          <c:invertIfNegative val="0"/>
          <c:cat>
            <c:numRef>
              <c:f>'7 pav.'!$E$4:$E$10</c:f>
              <c:numCache>
                <c:formatCode>General</c:formatCode>
                <c:ptCount val="7"/>
                <c:pt idx="0">
                  <c:v>2012</c:v>
                </c:pt>
                <c:pt idx="1">
                  <c:v>2013</c:v>
                </c:pt>
                <c:pt idx="2">
                  <c:v>2014</c:v>
                </c:pt>
                <c:pt idx="3">
                  <c:v>2015</c:v>
                </c:pt>
                <c:pt idx="4">
                  <c:v>2016</c:v>
                </c:pt>
                <c:pt idx="5">
                  <c:v>2017</c:v>
                </c:pt>
                <c:pt idx="6">
                  <c:v>2018</c:v>
                </c:pt>
              </c:numCache>
            </c:numRef>
          </c:cat>
          <c:val>
            <c:numRef>
              <c:f>'7 pav.'!$H$4:$H$10</c:f>
              <c:numCache>
                <c:formatCode>0.0;\ \–0.0</c:formatCode>
                <c:ptCount val="7"/>
                <c:pt idx="0">
                  <c:v>9.7461562274275071</c:v>
                </c:pt>
                <c:pt idx="1">
                  <c:v>-0.48416548176048169</c:v>
                </c:pt>
                <c:pt idx="2">
                  <c:v>8.7946529383895307</c:v>
                </c:pt>
                <c:pt idx="3">
                  <c:v>5.4234183438792769</c:v>
                </c:pt>
                <c:pt idx="4">
                  <c:v>-1.5818514324431958</c:v>
                </c:pt>
                <c:pt idx="5">
                  <c:v>10.329736906557349</c:v>
                </c:pt>
                <c:pt idx="6">
                  <c:v>-5.9496040334096385</c:v>
                </c:pt>
              </c:numCache>
            </c:numRef>
          </c:val>
        </c:ser>
        <c:ser>
          <c:idx val="2"/>
          <c:order val="3"/>
          <c:tx>
            <c:strRef>
              <c:f>'7 pav.'!$I$3</c:f>
              <c:strCache>
                <c:ptCount val="1"/>
                <c:pt idx="0">
                  <c:v>Paskolos</c:v>
                </c:pt>
              </c:strCache>
            </c:strRef>
          </c:tx>
          <c:spPr>
            <a:solidFill>
              <a:srgbClr val="00244D"/>
            </a:solidFill>
            <a:ln>
              <a:noFill/>
            </a:ln>
          </c:spPr>
          <c:invertIfNegative val="0"/>
          <c:cat>
            <c:numRef>
              <c:f>'7 pav.'!$E$4:$E$10</c:f>
              <c:numCache>
                <c:formatCode>General</c:formatCode>
                <c:ptCount val="7"/>
                <c:pt idx="0">
                  <c:v>2012</c:v>
                </c:pt>
                <c:pt idx="1">
                  <c:v>2013</c:v>
                </c:pt>
                <c:pt idx="2">
                  <c:v>2014</c:v>
                </c:pt>
                <c:pt idx="3">
                  <c:v>2015</c:v>
                </c:pt>
                <c:pt idx="4">
                  <c:v>2016</c:v>
                </c:pt>
                <c:pt idx="5">
                  <c:v>2017</c:v>
                </c:pt>
                <c:pt idx="6">
                  <c:v>2018</c:v>
                </c:pt>
              </c:numCache>
            </c:numRef>
          </c:cat>
          <c:val>
            <c:numRef>
              <c:f>'7 pav.'!$I$4:$I$10</c:f>
              <c:numCache>
                <c:formatCode>0.0;\ \–0.0</c:formatCode>
                <c:ptCount val="7"/>
                <c:pt idx="0">
                  <c:v>2.7095586970728847</c:v>
                </c:pt>
                <c:pt idx="1">
                  <c:v>2.2510453058867341</c:v>
                </c:pt>
                <c:pt idx="2">
                  <c:v>0.19246351827444003</c:v>
                </c:pt>
                <c:pt idx="3">
                  <c:v>0.53766124104516333</c:v>
                </c:pt>
                <c:pt idx="4">
                  <c:v>-1.1290782989482153</c:v>
                </c:pt>
                <c:pt idx="5">
                  <c:v>-2.3985846320430002</c:v>
                </c:pt>
                <c:pt idx="6">
                  <c:v>-0.52023622056716656</c:v>
                </c:pt>
              </c:numCache>
            </c:numRef>
          </c:val>
        </c:ser>
        <c:dLbls>
          <c:showLegendKey val="0"/>
          <c:showVal val="0"/>
          <c:showCatName val="0"/>
          <c:showSerName val="0"/>
          <c:showPercent val="0"/>
          <c:showBubbleSize val="0"/>
        </c:dLbls>
        <c:gapWidth val="150"/>
        <c:overlap val="100"/>
        <c:axId val="582557784"/>
        <c:axId val="582558568"/>
      </c:barChart>
      <c:lineChart>
        <c:grouping val="standard"/>
        <c:varyColors val="0"/>
        <c:ser>
          <c:idx val="0"/>
          <c:order val="0"/>
          <c:tx>
            <c:strRef>
              <c:f>'7 pav.'!$F$3</c:f>
              <c:strCache>
                <c:ptCount val="1"/>
                <c:pt idx="0">
                  <c:v>VS skola</c:v>
                </c:pt>
              </c:strCache>
            </c:strRef>
          </c:tx>
          <c:spPr>
            <a:ln>
              <a:solidFill>
                <a:srgbClr val="D41A1F"/>
              </a:solidFill>
            </a:ln>
          </c:spPr>
          <c:marker>
            <c:symbol val="none"/>
          </c:marker>
          <c:dPt>
            <c:idx val="0"/>
            <c:bubble3D val="0"/>
            <c:spPr>
              <a:ln>
                <a:solidFill>
                  <a:srgbClr val="D41A1F"/>
                </a:solidFill>
              </a:ln>
            </c:spPr>
          </c:dPt>
          <c:dPt>
            <c:idx val="1"/>
            <c:bubble3D val="0"/>
          </c:dPt>
          <c:dPt>
            <c:idx val="2"/>
            <c:bubble3D val="0"/>
          </c:dPt>
          <c:dPt>
            <c:idx val="17"/>
            <c:bubble3D val="0"/>
          </c:dPt>
          <c:dPt>
            <c:idx val="18"/>
            <c:bubble3D val="0"/>
          </c:dPt>
          <c:dPt>
            <c:idx val="22"/>
            <c:bubble3D val="0"/>
          </c:dPt>
          <c:dPt>
            <c:idx val="23"/>
            <c:bubble3D val="0"/>
          </c:dPt>
          <c:dPt>
            <c:idx val="39"/>
            <c:bubble3D val="0"/>
          </c:dPt>
          <c:dPt>
            <c:idx val="40"/>
            <c:bubble3D val="0"/>
          </c:dPt>
          <c:cat>
            <c:numRef>
              <c:f>'7 pav.'!$E$4:$E$10</c:f>
              <c:numCache>
                <c:formatCode>General</c:formatCode>
                <c:ptCount val="7"/>
                <c:pt idx="0">
                  <c:v>2012</c:v>
                </c:pt>
                <c:pt idx="1">
                  <c:v>2013</c:v>
                </c:pt>
                <c:pt idx="2">
                  <c:v>2014</c:v>
                </c:pt>
                <c:pt idx="3">
                  <c:v>2015</c:v>
                </c:pt>
                <c:pt idx="4">
                  <c:v>2016</c:v>
                </c:pt>
                <c:pt idx="5">
                  <c:v>2017</c:v>
                </c:pt>
                <c:pt idx="6">
                  <c:v>2018</c:v>
                </c:pt>
              </c:numCache>
            </c:numRef>
          </c:cat>
          <c:val>
            <c:numRef>
              <c:f>'7 pav.'!$F$4:$F$10</c:f>
              <c:numCache>
                <c:formatCode>0.0;\ \–0.0</c:formatCode>
                <c:ptCount val="7"/>
                <c:pt idx="0">
                  <c:v>14.058232724521021</c:v>
                </c:pt>
                <c:pt idx="1">
                  <c:v>2.1604244854139782</c:v>
                </c:pt>
                <c:pt idx="2">
                  <c:v>9.4206759543105729</c:v>
                </c:pt>
                <c:pt idx="3">
                  <c:v>7.5022357589238071</c:v>
                </c:pt>
                <c:pt idx="4">
                  <c:v>-2.6609910568366089</c:v>
                </c:pt>
                <c:pt idx="5">
                  <c:v>7.1525065418874139</c:v>
                </c:pt>
                <c:pt idx="6">
                  <c:v>-7.2691117187584586</c:v>
                </c:pt>
              </c:numCache>
            </c:numRef>
          </c:val>
          <c:smooth val="0"/>
        </c:ser>
        <c:dLbls>
          <c:showLegendKey val="0"/>
          <c:showVal val="0"/>
          <c:showCatName val="0"/>
          <c:showSerName val="0"/>
          <c:showPercent val="0"/>
          <c:showBubbleSize val="0"/>
        </c:dLbls>
        <c:marker val="1"/>
        <c:smooth val="0"/>
        <c:axId val="582559744"/>
        <c:axId val="582558960"/>
      </c:lineChart>
      <c:catAx>
        <c:axId val="582557784"/>
        <c:scaling>
          <c:orientation val="minMax"/>
        </c:scaling>
        <c:delete val="0"/>
        <c:axPos val="b"/>
        <c:majorGridlines>
          <c:spPr>
            <a:ln w="12700">
              <a:solidFill>
                <a:srgbClr val="D1D1D1"/>
              </a:solidFill>
              <a:prstDash val="dash"/>
            </a:ln>
          </c:spPr>
        </c:majorGridlines>
        <c:numFmt formatCode="General" sourceLinked="1"/>
        <c:majorTickMark val="in"/>
        <c:minorTickMark val="none"/>
        <c:tickLblPos val="low"/>
        <c:spPr>
          <a:ln w="12700">
            <a:solidFill>
              <a:srgbClr val="D1D1D1"/>
            </a:solidFill>
            <a:prstDash val="solid"/>
          </a:ln>
        </c:spPr>
        <c:txPr>
          <a:bodyPr rot="0" vert="horz"/>
          <a:lstStyle/>
          <a:p>
            <a:pPr>
              <a:defRPr sz="1000" b="0" i="0" u="none" strike="noStrike" baseline="0">
                <a:solidFill>
                  <a:srgbClr val="000000"/>
                </a:solidFill>
                <a:latin typeface="Arial"/>
                <a:ea typeface="Arial"/>
                <a:cs typeface="Arial"/>
              </a:defRPr>
            </a:pPr>
            <a:endParaRPr lang="lt-LT"/>
          </a:p>
        </c:txPr>
        <c:crossAx val="582558568"/>
        <c:crossesAt val="0"/>
        <c:auto val="1"/>
        <c:lblAlgn val="ctr"/>
        <c:lblOffset val="100"/>
        <c:tickLblSkip val="1"/>
        <c:tickMarkSkip val="1"/>
        <c:noMultiLvlLbl val="0"/>
      </c:catAx>
      <c:valAx>
        <c:axId val="582558568"/>
        <c:scaling>
          <c:orientation val="minMax"/>
          <c:max val="15"/>
        </c:scaling>
        <c:delete val="0"/>
        <c:axPos val="l"/>
        <c:majorGridlines>
          <c:spPr>
            <a:ln w="12700">
              <a:solidFill>
                <a:srgbClr val="D1D1D1"/>
              </a:solidFill>
              <a:prstDash val="dash"/>
            </a:ln>
          </c:spPr>
        </c:majorGridlines>
        <c:numFmt formatCode="0.0;\–0.0" sourceLinked="0"/>
        <c:majorTickMark val="out"/>
        <c:minorTickMark val="none"/>
        <c:tickLblPos val="nextTo"/>
        <c:spPr>
          <a:ln w="25400">
            <a:noFill/>
            <a:prstDash val="solid"/>
          </a:ln>
        </c:spPr>
        <c:txPr>
          <a:bodyPr rot="0" vert="horz"/>
          <a:lstStyle/>
          <a:p>
            <a:pPr>
              <a:defRPr sz="1000" b="0" i="0" u="none" strike="noStrike" baseline="0">
                <a:solidFill>
                  <a:srgbClr val="000000"/>
                </a:solidFill>
                <a:latin typeface="Arial"/>
                <a:ea typeface="Arial"/>
                <a:cs typeface="Arial"/>
              </a:defRPr>
            </a:pPr>
            <a:endParaRPr lang="lt-LT"/>
          </a:p>
        </c:txPr>
        <c:crossAx val="582557784"/>
        <c:crosses val="autoZero"/>
        <c:crossBetween val="between"/>
        <c:majorUnit val="5"/>
      </c:valAx>
      <c:catAx>
        <c:axId val="582559744"/>
        <c:scaling>
          <c:orientation val="minMax"/>
        </c:scaling>
        <c:delete val="1"/>
        <c:axPos val="b"/>
        <c:numFmt formatCode="General" sourceLinked="1"/>
        <c:majorTickMark val="out"/>
        <c:minorTickMark val="none"/>
        <c:tickLblPos val="nextTo"/>
        <c:crossAx val="582558960"/>
        <c:crosses val="autoZero"/>
        <c:auto val="1"/>
        <c:lblAlgn val="ctr"/>
        <c:lblOffset val="100"/>
        <c:noMultiLvlLbl val="0"/>
      </c:catAx>
      <c:valAx>
        <c:axId val="582558960"/>
        <c:scaling>
          <c:orientation val="minMax"/>
          <c:max val="7.5"/>
          <c:min val="-5"/>
        </c:scaling>
        <c:delete val="1"/>
        <c:axPos val="r"/>
        <c:numFmt formatCode="0.0;\ \–0.0" sourceLinked="1"/>
        <c:majorTickMark val="out"/>
        <c:minorTickMark val="none"/>
        <c:tickLblPos val="nextTo"/>
        <c:crossAx val="582559744"/>
        <c:crosses val="max"/>
        <c:crossBetween val="between"/>
        <c:majorUnit val="2.5"/>
        <c:minorUnit val="1"/>
      </c:valAx>
      <c:spPr>
        <a:noFill/>
        <a:ln w="12700">
          <a:noFill/>
          <a:prstDash val="dash"/>
        </a:ln>
      </c:spPr>
    </c:plotArea>
    <c:legend>
      <c:legendPos val="b"/>
      <c:layout>
        <c:manualLayout>
          <c:xMode val="edge"/>
          <c:yMode val="edge"/>
          <c:x val="0"/>
          <c:y val="0.88146006944444444"/>
          <c:w val="1"/>
          <c:h val="0.11603368055555556"/>
        </c:manualLayout>
      </c:layout>
      <c:overlay val="0"/>
      <c:txPr>
        <a:bodyPr/>
        <a:lstStyle/>
        <a:p>
          <a:pPr>
            <a:defRPr sz="1000" b="0" i="0" u="none" strike="noStrike" baseline="0">
              <a:solidFill>
                <a:srgbClr val="000000"/>
              </a:solidFill>
              <a:latin typeface="Arial"/>
              <a:ea typeface="Arial"/>
              <a:cs typeface="Arial"/>
            </a:defRPr>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42218333819384"/>
          <c:y val="0.11649513888888889"/>
          <c:w val="0.8860720144356955"/>
          <c:h val="0.64933727034120725"/>
        </c:manualLayout>
      </c:layout>
      <c:lineChart>
        <c:grouping val="standard"/>
        <c:varyColors val="0"/>
        <c:ser>
          <c:idx val="0"/>
          <c:order val="0"/>
          <c:tx>
            <c:strRef>
              <c:f>'8 pav.'!$D$4</c:f>
              <c:strCache>
                <c:ptCount val="1"/>
                <c:pt idx="0">
                  <c:v>VS skola</c:v>
                </c:pt>
              </c:strCache>
            </c:strRef>
          </c:tx>
          <c:spPr>
            <a:ln w="28575" cap="rnd">
              <a:solidFill>
                <a:srgbClr val="D41A1F"/>
              </a:solidFill>
              <a:round/>
            </a:ln>
            <a:effectLst/>
          </c:spPr>
          <c:marker>
            <c:symbol val="none"/>
          </c:marker>
          <c:cat>
            <c:strRef>
              <c:f>'8 pav.'!$E$3:$K$3</c:f>
              <c:strCache>
                <c:ptCount val="7"/>
                <c:pt idx="0">
                  <c:v>2012</c:v>
                </c:pt>
                <c:pt idx="1">
                  <c:v>2013</c:v>
                </c:pt>
                <c:pt idx="2">
                  <c:v>2014</c:v>
                </c:pt>
                <c:pt idx="3">
                  <c:v>2015</c:v>
                </c:pt>
                <c:pt idx="4">
                  <c:v>2016</c:v>
                </c:pt>
                <c:pt idx="5">
                  <c:v>2017</c:v>
                </c:pt>
                <c:pt idx="6">
                  <c:v>2018</c:v>
                </c:pt>
              </c:strCache>
            </c:strRef>
          </c:cat>
          <c:val>
            <c:numRef>
              <c:f>'8 pav.'!$E$4:$K$4</c:f>
              <c:numCache>
                <c:formatCode>0.0;\–0.0</c:formatCode>
                <c:ptCount val="7"/>
                <c:pt idx="0">
                  <c:v>14.058232724521025</c:v>
                </c:pt>
                <c:pt idx="1">
                  <c:v>2.1604244854139809</c:v>
                </c:pt>
                <c:pt idx="2">
                  <c:v>9.4206759543105747</c:v>
                </c:pt>
                <c:pt idx="3">
                  <c:v>7.5022357589238142</c:v>
                </c:pt>
                <c:pt idx="4">
                  <c:v>-2.6609910568366035</c:v>
                </c:pt>
                <c:pt idx="5">
                  <c:v>7.1525065418874156</c:v>
                </c:pt>
                <c:pt idx="6">
                  <c:v>-7.2691117187584586</c:v>
                </c:pt>
              </c:numCache>
            </c:numRef>
          </c:val>
          <c:smooth val="0"/>
        </c:ser>
        <c:ser>
          <c:idx val="1"/>
          <c:order val="1"/>
          <c:tx>
            <c:strRef>
              <c:f>'8 pav.'!$D$5</c:f>
              <c:strCache>
                <c:ptCount val="1"/>
                <c:pt idx="0">
                  <c:v>Centrinės valdžios skola</c:v>
                </c:pt>
              </c:strCache>
            </c:strRef>
          </c:tx>
          <c:spPr>
            <a:ln w="28575" cap="rnd">
              <a:solidFill>
                <a:srgbClr val="00244D"/>
              </a:solidFill>
              <a:round/>
            </a:ln>
            <a:effectLst/>
          </c:spPr>
          <c:marker>
            <c:symbol val="none"/>
          </c:marker>
          <c:cat>
            <c:strRef>
              <c:f>'8 pav.'!$E$3:$K$3</c:f>
              <c:strCache>
                <c:ptCount val="7"/>
                <c:pt idx="0">
                  <c:v>2012</c:v>
                </c:pt>
                <c:pt idx="1">
                  <c:v>2013</c:v>
                </c:pt>
                <c:pt idx="2">
                  <c:v>2014</c:v>
                </c:pt>
                <c:pt idx="3">
                  <c:v>2015</c:v>
                </c:pt>
                <c:pt idx="4">
                  <c:v>2016</c:v>
                </c:pt>
                <c:pt idx="5">
                  <c:v>2017</c:v>
                </c:pt>
                <c:pt idx="6">
                  <c:v>2018</c:v>
                </c:pt>
              </c:strCache>
            </c:strRef>
          </c:cat>
          <c:val>
            <c:numRef>
              <c:f>'8 pav.'!$E$5:$K$5</c:f>
              <c:numCache>
                <c:formatCode>0.0;\–0.0</c:formatCode>
                <c:ptCount val="7"/>
                <c:pt idx="0">
                  <c:v>15.215182854914255</c:v>
                </c:pt>
                <c:pt idx="1">
                  <c:v>2.2871144266838783</c:v>
                </c:pt>
                <c:pt idx="2">
                  <c:v>9.7369380059152846</c:v>
                </c:pt>
                <c:pt idx="3">
                  <c:v>8.2350393563464408</c:v>
                </c:pt>
                <c:pt idx="4">
                  <c:v>-1.8424674548665032</c:v>
                </c:pt>
                <c:pt idx="5">
                  <c:v>10.133944174765563</c:v>
                </c:pt>
                <c:pt idx="6">
                  <c:v>-7.1496620270428028</c:v>
                </c:pt>
              </c:numCache>
            </c:numRef>
          </c:val>
          <c:smooth val="0"/>
        </c:ser>
        <c:ser>
          <c:idx val="2"/>
          <c:order val="2"/>
          <c:tx>
            <c:strRef>
              <c:f>'8 pav.'!$D$6</c:f>
              <c:strCache>
                <c:ptCount val="1"/>
                <c:pt idx="0">
                  <c:v>Vietinės valdžios skola</c:v>
                </c:pt>
              </c:strCache>
            </c:strRef>
          </c:tx>
          <c:spPr>
            <a:ln w="28575" cap="rnd">
              <a:solidFill>
                <a:srgbClr val="8D8473"/>
              </a:solidFill>
              <a:round/>
            </a:ln>
            <a:effectLst/>
          </c:spPr>
          <c:marker>
            <c:symbol val="none"/>
          </c:marker>
          <c:cat>
            <c:strRef>
              <c:f>'8 pav.'!$E$3:$K$3</c:f>
              <c:strCache>
                <c:ptCount val="7"/>
                <c:pt idx="0">
                  <c:v>2012</c:v>
                </c:pt>
                <c:pt idx="1">
                  <c:v>2013</c:v>
                </c:pt>
                <c:pt idx="2">
                  <c:v>2014</c:v>
                </c:pt>
                <c:pt idx="3">
                  <c:v>2015</c:v>
                </c:pt>
                <c:pt idx="4">
                  <c:v>2016</c:v>
                </c:pt>
                <c:pt idx="5">
                  <c:v>2017</c:v>
                </c:pt>
                <c:pt idx="6">
                  <c:v>2018</c:v>
                </c:pt>
              </c:strCache>
            </c:strRef>
          </c:cat>
          <c:val>
            <c:numRef>
              <c:f>'8 pav.'!$E$6:$K$6</c:f>
              <c:numCache>
                <c:formatCode>0.0;\–0.0</c:formatCode>
                <c:ptCount val="7"/>
                <c:pt idx="0">
                  <c:v>11.294453834224893</c:v>
                </c:pt>
                <c:pt idx="1">
                  <c:v>9.0351165594226188</c:v>
                </c:pt>
                <c:pt idx="2">
                  <c:v>8.6712423180747678</c:v>
                </c:pt>
                <c:pt idx="3">
                  <c:v>-4.4911010398636435</c:v>
                </c:pt>
                <c:pt idx="4">
                  <c:v>-12.385866858502581</c:v>
                </c:pt>
                <c:pt idx="5">
                  <c:v>-12.709415610048779</c:v>
                </c:pt>
                <c:pt idx="6">
                  <c:v>-10.620093339604219</c:v>
                </c:pt>
              </c:numCache>
            </c:numRef>
          </c:val>
          <c:smooth val="0"/>
        </c:ser>
        <c:ser>
          <c:idx val="3"/>
          <c:order val="3"/>
          <c:tx>
            <c:strRef>
              <c:f>'8 pav.'!$D$7</c:f>
              <c:strCache>
                <c:ptCount val="1"/>
                <c:pt idx="0">
                  <c:v>Soc. apsaugos fondų skola</c:v>
                </c:pt>
              </c:strCache>
            </c:strRef>
          </c:tx>
          <c:spPr>
            <a:ln w="28575" cap="rnd">
              <a:solidFill>
                <a:srgbClr val="47ABD9"/>
              </a:solidFill>
              <a:round/>
            </a:ln>
            <a:effectLst/>
          </c:spPr>
          <c:marker>
            <c:symbol val="none"/>
          </c:marker>
          <c:cat>
            <c:strRef>
              <c:f>'8 pav.'!$E$3:$K$3</c:f>
              <c:strCache>
                <c:ptCount val="7"/>
                <c:pt idx="0">
                  <c:v>2012</c:v>
                </c:pt>
                <c:pt idx="1">
                  <c:v>2013</c:v>
                </c:pt>
                <c:pt idx="2">
                  <c:v>2014</c:v>
                </c:pt>
                <c:pt idx="3">
                  <c:v>2015</c:v>
                </c:pt>
                <c:pt idx="4">
                  <c:v>2016</c:v>
                </c:pt>
                <c:pt idx="5">
                  <c:v>2017</c:v>
                </c:pt>
                <c:pt idx="6">
                  <c:v>2018</c:v>
                </c:pt>
              </c:strCache>
            </c:strRef>
          </c:cat>
          <c:val>
            <c:numRef>
              <c:f>'8 pav.'!$E$7:$K$7</c:f>
              <c:numCache>
                <c:formatCode>0.0;\–0.0</c:formatCode>
                <c:ptCount val="7"/>
                <c:pt idx="0">
                  <c:v>27.818385579012794</c:v>
                </c:pt>
                <c:pt idx="1">
                  <c:v>13.607465754154035</c:v>
                </c:pt>
                <c:pt idx="2">
                  <c:v>11.745774839320489</c:v>
                </c:pt>
                <c:pt idx="3">
                  <c:v>5.1985381907454276</c:v>
                </c:pt>
                <c:pt idx="4">
                  <c:v>3.5475545608947723</c:v>
                </c:pt>
                <c:pt idx="5">
                  <c:v>-5.4582137595038827</c:v>
                </c:pt>
              </c:numCache>
            </c:numRef>
          </c:val>
          <c:smooth val="0"/>
        </c:ser>
        <c:dLbls>
          <c:showLegendKey val="0"/>
          <c:showVal val="0"/>
          <c:showCatName val="0"/>
          <c:showSerName val="0"/>
          <c:showPercent val="0"/>
          <c:showBubbleSize val="0"/>
        </c:dLbls>
        <c:smooth val="0"/>
        <c:axId val="522894704"/>
        <c:axId val="522891568"/>
      </c:lineChart>
      <c:catAx>
        <c:axId val="522894704"/>
        <c:scaling>
          <c:orientation val="minMax"/>
        </c:scaling>
        <c:delete val="0"/>
        <c:axPos val="b"/>
        <c:majorGridlines>
          <c:spPr>
            <a:ln w="12700">
              <a:solidFill>
                <a:schemeClr val="accent4"/>
              </a:solidFill>
              <a:prstDash val="dash"/>
            </a:ln>
          </c:spPr>
        </c:majorGridlines>
        <c:numFmt formatCode="General" sourceLinked="1"/>
        <c:majorTickMark val="none"/>
        <c:minorTickMark val="none"/>
        <c:tickLblPos val="low"/>
        <c:spPr>
          <a:noFill/>
          <a:ln w="12700" cap="flat" cmpd="sng" algn="ctr">
            <a:solidFill>
              <a:schemeClr val="accent4"/>
            </a:solidFill>
            <a:round/>
          </a:ln>
          <a:effectLst/>
        </c:spPr>
        <c:txPr>
          <a:bodyPr rot="0" vert="horz"/>
          <a:lstStyle/>
          <a:p>
            <a:pPr>
              <a:defRPr sz="1000" b="0" i="0" u="none" strike="noStrike" baseline="0">
                <a:solidFill>
                  <a:srgbClr val="000000"/>
                </a:solidFill>
                <a:latin typeface="Arial"/>
                <a:ea typeface="Arial"/>
                <a:cs typeface="Arial"/>
              </a:defRPr>
            </a:pPr>
            <a:endParaRPr lang="lt-LT"/>
          </a:p>
        </c:txPr>
        <c:crossAx val="522891568"/>
        <c:crosses val="autoZero"/>
        <c:auto val="1"/>
        <c:lblAlgn val="ctr"/>
        <c:lblOffset val="100"/>
        <c:noMultiLvlLbl val="0"/>
      </c:catAx>
      <c:valAx>
        <c:axId val="522891568"/>
        <c:scaling>
          <c:orientation val="minMax"/>
        </c:scaling>
        <c:delete val="0"/>
        <c:axPos val="l"/>
        <c:majorGridlines>
          <c:spPr>
            <a:ln w="12700" cap="flat" cmpd="sng" algn="ctr">
              <a:solidFill>
                <a:schemeClr val="accent4"/>
              </a:solidFill>
              <a:prstDash val="dash"/>
              <a:round/>
            </a:ln>
            <a:effectLst/>
          </c:spPr>
        </c:majorGridlines>
        <c:numFmt formatCode="0.0;\ \–0.0" sourceLinked="0"/>
        <c:majorTickMark val="none"/>
        <c:minorTickMark val="none"/>
        <c:tickLblPos val="nextTo"/>
        <c:spPr>
          <a:ln w="6350">
            <a:noFill/>
          </a:ln>
        </c:spPr>
        <c:txPr>
          <a:bodyPr rot="0" vert="horz"/>
          <a:lstStyle/>
          <a:p>
            <a:pPr>
              <a:defRPr sz="1000" b="0" i="0" u="none" strike="noStrike" baseline="0">
                <a:solidFill>
                  <a:srgbClr val="000000"/>
                </a:solidFill>
                <a:latin typeface="Arial"/>
                <a:ea typeface="Arial"/>
                <a:cs typeface="Arial"/>
              </a:defRPr>
            </a:pPr>
            <a:endParaRPr lang="lt-LT"/>
          </a:p>
        </c:txPr>
        <c:crossAx val="522894704"/>
        <c:crosses val="autoZero"/>
        <c:crossBetween val="between"/>
        <c:majorUnit val="8"/>
      </c:valAx>
      <c:spPr>
        <a:noFill/>
        <a:ln w="25400">
          <a:noFill/>
        </a:ln>
      </c:spPr>
    </c:plotArea>
    <c:legend>
      <c:legendPos val="r"/>
      <c:layout>
        <c:manualLayout>
          <c:xMode val="edge"/>
          <c:yMode val="edge"/>
          <c:x val="1.9635739976947328E-2"/>
          <c:y val="0.87647898179394235"/>
          <c:w val="0.97682095293643856"/>
          <c:h val="9.6188670860586911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lt-LT"/>
        </a:p>
      </c:txPr>
    </c:legend>
    <c:plotVisOnly val="1"/>
    <c:dispBlanksAs val="gap"/>
    <c:showDLblsOverMax val="0"/>
  </c:chart>
  <c:spPr>
    <a:noFill/>
    <a:ln w="9525" cap="flat" cmpd="sng" algn="ctr">
      <a:noFill/>
      <a:round/>
    </a:ln>
    <a:effectLst/>
  </c:spPr>
  <c:txPr>
    <a:bodyPr/>
    <a:lstStyle/>
    <a:p>
      <a:pPr>
        <a:defRPr sz="1000" b="0" i="0" u="none" strike="noStrike" baseline="0">
          <a:solidFill>
            <a:srgbClr val="000000"/>
          </a:solidFill>
          <a:latin typeface="Arial"/>
          <a:ea typeface="Arial"/>
          <a:cs typeface="Arial"/>
        </a:defRPr>
      </a:pPr>
      <a:endParaRPr lang="lt-L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55693247238917E-2"/>
          <c:y val="0.10282226549609526"/>
          <c:w val="0.83854211971428971"/>
          <c:h val="0.72796928743770883"/>
        </c:manualLayout>
      </c:layout>
      <c:areaChart>
        <c:grouping val="stacked"/>
        <c:varyColors val="0"/>
        <c:ser>
          <c:idx val="1"/>
          <c:order val="1"/>
          <c:spPr>
            <a:noFill/>
            <a:ln>
              <a:noFill/>
            </a:ln>
            <a:effectLst/>
          </c:spPr>
          <c:cat>
            <c:strRef>
              <c:f>'9 pav.'!$E$3:$N$3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'9 pav.'!$E$5:$N$5</c:f>
              <c:numCache>
                <c:formatCode>0.0;\–0.0</c:formatCode>
                <c:ptCount val="10"/>
                <c:pt idx="0">
                  <c:v>-3.1454930360717399</c:v>
                </c:pt>
                <c:pt idx="1">
                  <c:v>-2.6099237588382258</c:v>
                </c:pt>
                <c:pt idx="2">
                  <c:v>-0.6193889242868823</c:v>
                </c:pt>
                <c:pt idx="3">
                  <c:v>-0.26019196503703862</c:v>
                </c:pt>
                <c:pt idx="4">
                  <c:v>0.2633245301085731</c:v>
                </c:pt>
                <c:pt idx="5">
                  <c:v>0.48873214065625675</c:v>
                </c:pt>
                <c:pt idx="6">
                  <c:v>0.6593764230237058</c:v>
                </c:pt>
                <c:pt idx="7">
                  <c:v>-2.4119641485358199</c:v>
                </c:pt>
                <c:pt idx="8">
                  <c:v>-2.8601985552247697</c:v>
                </c:pt>
                <c:pt idx="9">
                  <c:v>-3.0103382388756104</c:v>
                </c:pt>
              </c:numCache>
            </c:numRef>
          </c:val>
        </c:ser>
        <c:ser>
          <c:idx val="2"/>
          <c:order val="2"/>
          <c:tx>
            <c:strRef>
              <c:f>'9 pav.'!$D$6</c:f>
              <c:strCache>
                <c:ptCount val="1"/>
                <c:pt idx="0">
                  <c:v>80 proc.</c:v>
                </c:pt>
              </c:strCache>
            </c:strRef>
          </c:tx>
          <c:spPr>
            <a:solidFill>
              <a:srgbClr val="D1D1D1"/>
            </a:solidFill>
            <a:ln>
              <a:noFill/>
            </a:ln>
            <a:effectLst/>
          </c:spPr>
          <c:cat>
            <c:strRef>
              <c:f>'9 pav.'!$E$3:$N$3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'9 pav.'!$E$6:$N$6</c:f>
              <c:numCache>
                <c:formatCode>0.0;\–0.0</c:formatCode>
                <c:ptCount val="10"/>
                <c:pt idx="7">
                  <c:v>0.89809156789103461</c:v>
                </c:pt>
                <c:pt idx="8">
                  <c:v>1.0080977752359541</c:v>
                </c:pt>
                <c:pt idx="9">
                  <c:v>1.0677152373430236</c:v>
                </c:pt>
              </c:numCache>
            </c:numRef>
          </c:val>
        </c:ser>
        <c:ser>
          <c:idx val="3"/>
          <c:order val="3"/>
          <c:tx>
            <c:strRef>
              <c:f>'9 pav.'!$D$7</c:f>
              <c:strCache>
                <c:ptCount val="1"/>
                <c:pt idx="0">
                  <c:v>60 proc.</c:v>
                </c:pt>
              </c:strCache>
            </c:strRef>
          </c:tx>
          <c:spPr>
            <a:solidFill>
              <a:srgbClr val="47ABD9"/>
            </a:solidFill>
            <a:ln>
              <a:noFill/>
            </a:ln>
            <a:effectLst/>
          </c:spPr>
          <c:cat>
            <c:strRef>
              <c:f>'9 pav.'!$E$3:$N$3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'9 pav.'!$E$7:$N$7</c:f>
              <c:numCache>
                <c:formatCode>0.0;\–0.0</c:formatCode>
                <c:ptCount val="10"/>
                <c:pt idx="7">
                  <c:v>0.63946898945160624</c:v>
                </c:pt>
                <c:pt idx="8">
                  <c:v>0.72162426111611544</c:v>
                </c:pt>
                <c:pt idx="9">
                  <c:v>0.76989780575112166</c:v>
                </c:pt>
              </c:numCache>
            </c:numRef>
          </c:val>
        </c:ser>
        <c:ser>
          <c:idx val="4"/>
          <c:order val="4"/>
          <c:tx>
            <c:strRef>
              <c:f>'9 pav.'!$D$8</c:f>
              <c:strCache>
                <c:ptCount val="1"/>
                <c:pt idx="0">
                  <c:v>40 proc.</c:v>
                </c:pt>
              </c:strCache>
            </c:strRef>
          </c:tx>
          <c:spPr>
            <a:solidFill>
              <a:srgbClr val="00244D"/>
            </a:solidFill>
            <a:ln>
              <a:noFill/>
            </a:ln>
            <a:effectLst/>
          </c:spPr>
          <c:cat>
            <c:strRef>
              <c:f>'9 pav.'!$E$3:$N$3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'9 pav.'!$E$8:$N$8</c:f>
              <c:numCache>
                <c:formatCode>0.0;\–0.0</c:formatCode>
                <c:ptCount val="10"/>
                <c:pt idx="7">
                  <c:v>1.0317773346599908</c:v>
                </c:pt>
                <c:pt idx="8">
                  <c:v>1.1760794626235846</c:v>
                </c:pt>
                <c:pt idx="9">
                  <c:v>1.2727251957814651</c:v>
                </c:pt>
              </c:numCache>
            </c:numRef>
          </c:val>
        </c:ser>
        <c:ser>
          <c:idx val="5"/>
          <c:order val="5"/>
          <c:tx>
            <c:strRef>
              <c:f>'9 pav.'!$D$9</c:f>
              <c:strCache>
                <c:ptCount val="1"/>
                <c:pt idx="0">
                  <c:v>40 proc.</c:v>
                </c:pt>
              </c:strCache>
            </c:strRef>
          </c:tx>
          <c:spPr>
            <a:solidFill>
              <a:srgbClr val="00244D"/>
            </a:solidFill>
            <a:ln>
              <a:noFill/>
            </a:ln>
            <a:effectLst/>
          </c:spPr>
          <c:cat>
            <c:strRef>
              <c:f>'9 pav.'!$E$3:$N$3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'9 pav.'!$E$9:$N$9</c:f>
              <c:numCache>
                <c:formatCode>0.0;\–0.0</c:formatCode>
                <c:ptCount val="10"/>
                <c:pt idx="7">
                  <c:v>0.98122670497260889</c:v>
                </c:pt>
                <c:pt idx="8">
                  <c:v>1.1433563248514909</c:v>
                </c:pt>
                <c:pt idx="9">
                  <c:v>1.2727251957814649</c:v>
                </c:pt>
              </c:numCache>
            </c:numRef>
          </c:val>
        </c:ser>
        <c:ser>
          <c:idx val="6"/>
          <c:order val="6"/>
          <c:tx>
            <c:strRef>
              <c:f>'9 pav.'!$D$10</c:f>
              <c:strCache>
                <c:ptCount val="1"/>
                <c:pt idx="0">
                  <c:v>60 proc.</c:v>
                </c:pt>
              </c:strCache>
            </c:strRef>
          </c:tx>
          <c:spPr>
            <a:solidFill>
              <a:srgbClr val="47ABD9"/>
            </a:solidFill>
            <a:ln>
              <a:noFill/>
            </a:ln>
            <a:effectLst/>
          </c:spPr>
          <c:cat>
            <c:strRef>
              <c:f>'9 pav.'!$E$3:$N$3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'9 pav.'!$E$10:$N$10</c:f>
              <c:numCache>
                <c:formatCode>0.0;\–0.0</c:formatCode>
                <c:ptCount val="10"/>
                <c:pt idx="7">
                  <c:v>0.57442430026668001</c:v>
                </c:pt>
                <c:pt idx="8">
                  <c:v>0.68010184255170802</c:v>
                </c:pt>
                <c:pt idx="9">
                  <c:v>0.76989780575112232</c:v>
                </c:pt>
              </c:numCache>
            </c:numRef>
          </c:val>
        </c:ser>
        <c:ser>
          <c:idx val="7"/>
          <c:order val="7"/>
          <c:tx>
            <c:strRef>
              <c:f>'9 pav.'!$D$11</c:f>
              <c:strCache>
                <c:ptCount val="1"/>
                <c:pt idx="0">
                  <c:v>80 proc.</c:v>
                </c:pt>
              </c:strCache>
            </c:strRef>
          </c:tx>
          <c:spPr>
            <a:solidFill>
              <a:srgbClr val="D1D1D1"/>
            </a:solidFill>
            <a:ln>
              <a:noFill/>
            </a:ln>
            <a:effectLst/>
          </c:spPr>
          <c:cat>
            <c:strRef>
              <c:f>'9 pav.'!$E$3:$N$3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'9 pav.'!$E$11:$N$11</c:f>
              <c:numCache>
                <c:formatCode>0.0;\–0.0</c:formatCode>
                <c:ptCount val="10"/>
                <c:pt idx="7">
                  <c:v>0.78402302241347854</c:v>
                </c:pt>
                <c:pt idx="8">
                  <c:v>0.93538729018780287</c:v>
                </c:pt>
                <c:pt idx="9">
                  <c:v>1.0677152373430214</c:v>
                </c:pt>
              </c:numCache>
            </c:numRef>
          </c:val>
        </c:ser>
        <c:dLbls>
          <c:showLegendKey val="0"/>
          <c:showVal val="0"/>
          <c:showCatName val="0"/>
          <c:showSerName val="0"/>
          <c:showPercent val="0"/>
          <c:showBubbleSize val="0"/>
        </c:dLbls>
        <c:axId val="522894312"/>
        <c:axId val="522892352"/>
      </c:areaChart>
      <c:lineChart>
        <c:grouping val="stacked"/>
        <c:varyColors val="0"/>
        <c:ser>
          <c:idx val="0"/>
          <c:order val="0"/>
          <c:tx>
            <c:strRef>
              <c:f>'9 pav.'!$D$4</c:f>
              <c:strCache>
                <c:ptCount val="1"/>
                <c:pt idx="0">
                  <c:v>FM</c:v>
                </c:pt>
              </c:strCache>
            </c:strRef>
          </c:tx>
          <c:spPr>
            <a:ln w="19050" cap="rnd">
              <a:solidFill>
                <a:srgbClr val="8D8473"/>
              </a:solidFill>
              <a:round/>
            </a:ln>
            <a:effectLst/>
          </c:spPr>
          <c:marker>
            <c:symbol val="circle"/>
            <c:size val="5"/>
            <c:spPr>
              <a:solidFill>
                <a:srgbClr val="8D8473"/>
              </a:solidFill>
              <a:ln w="9525">
                <a:noFill/>
              </a:ln>
              <a:effectLst/>
            </c:spPr>
          </c:marker>
          <c:cat>
            <c:strRef>
              <c:f>'9 pav.'!$E$3:$N$3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'9 pav.'!$E$4:$N$4</c:f>
              <c:numCache>
                <c:formatCode>0.0;\–0.0</c:formatCode>
                <c:ptCount val="10"/>
                <c:pt idx="0">
                  <c:v>-3.1454930360717399</c:v>
                </c:pt>
                <c:pt idx="1">
                  <c:v>-2.6099237588382258</c:v>
                </c:pt>
                <c:pt idx="2">
                  <c:v>-0.6193889242868823</c:v>
                </c:pt>
                <c:pt idx="3">
                  <c:v>-0.26019196503703862</c:v>
                </c:pt>
                <c:pt idx="4">
                  <c:v>0.2633245301085731</c:v>
                </c:pt>
                <c:pt idx="5">
                  <c:v>0.48873214065625675</c:v>
                </c:pt>
                <c:pt idx="6">
                  <c:v>0.6593764230237058</c:v>
                </c:pt>
                <c:pt idx="7">
                  <c:v>0.4</c:v>
                </c:pt>
                <c:pt idx="8">
                  <c:v>0.2</c:v>
                </c:pt>
                <c:pt idx="9">
                  <c:v>0.1</c:v>
                </c:pt>
              </c:numCache>
            </c:numRef>
          </c:val>
          <c:smooth val="0"/>
        </c:ser>
        <c:ser>
          <c:idx val="8"/>
          <c:order val="8"/>
          <c:tx>
            <c:strRef>
              <c:f>'9 pav.'!$D$12</c:f>
              <c:strCache>
                <c:ptCount val="1"/>
                <c:pt idx="0">
                  <c:v>IFI</c:v>
                </c:pt>
              </c:strCache>
            </c:strRef>
          </c:tx>
          <c:spPr>
            <a:ln w="28575" cap="rnd">
              <a:noFill/>
              <a:round/>
            </a:ln>
            <a:effectLst/>
          </c:spPr>
          <c:marker>
            <c:symbol val="circle"/>
            <c:size val="5"/>
            <c:spPr>
              <a:noFill/>
              <a:ln w="9525">
                <a:noFill/>
              </a:ln>
              <a:effectLst/>
            </c:spPr>
          </c:marker>
          <c:dPt>
            <c:idx val="7"/>
            <c:marker>
              <c:symbol val="circle"/>
              <c:size val="5"/>
              <c:spPr>
                <a:solidFill>
                  <a:srgbClr val="D41A1F"/>
                </a:solidFill>
                <a:ln w="9525">
                  <a:noFill/>
                </a:ln>
                <a:effectLst/>
              </c:spPr>
            </c:marker>
            <c:bubble3D val="0"/>
          </c:dPt>
          <c:dPt>
            <c:idx val="8"/>
            <c:marker>
              <c:symbol val="circle"/>
              <c:size val="5"/>
              <c:spPr>
                <a:solidFill>
                  <a:srgbClr val="D41A1F"/>
                </a:solidFill>
                <a:ln w="9525">
                  <a:noFill/>
                </a:ln>
                <a:effectLst/>
              </c:spPr>
            </c:marker>
            <c:bubble3D val="0"/>
          </c:dPt>
          <c:dPt>
            <c:idx val="9"/>
            <c:marker>
              <c:symbol val="circle"/>
              <c:size val="5"/>
              <c:spPr>
                <a:noFill/>
                <a:ln w="9525">
                  <a:noFill/>
                </a:ln>
                <a:effectLst/>
              </c:spPr>
            </c:marker>
            <c:bubble3D val="0"/>
            <c:spPr>
              <a:ln w="28575" cap="rnd">
                <a:noFill/>
                <a:round/>
              </a:ln>
              <a:effectLst/>
            </c:spPr>
          </c:dPt>
          <c:cat>
            <c:strRef>
              <c:f>'9 pav.'!$E$3:$N$3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'9 pav.'!$E$12:$N$12</c:f>
              <c:numCache>
                <c:formatCode>0.0;\–0.0</c:formatCode>
                <c:ptCount val="10"/>
                <c:pt idx="7">
                  <c:v>-0.29976026420770469</c:v>
                </c:pt>
                <c:pt idx="8">
                  <c:v>-0.43111237931691604</c:v>
                </c:pt>
              </c:numCache>
            </c:numRef>
          </c:val>
          <c:smooth val="0"/>
        </c:ser>
        <c:dLbls>
          <c:showLegendKey val="0"/>
          <c:showVal val="0"/>
          <c:showCatName val="0"/>
          <c:showSerName val="0"/>
          <c:showPercent val="0"/>
          <c:showBubbleSize val="0"/>
        </c:dLbls>
        <c:marker val="1"/>
        <c:smooth val="0"/>
        <c:axId val="522894312"/>
        <c:axId val="522892352"/>
      </c:lineChart>
      <c:catAx>
        <c:axId val="522894312"/>
        <c:scaling>
          <c:orientation val="minMax"/>
        </c:scaling>
        <c:delete val="0"/>
        <c:axPos val="b"/>
        <c:majorGridlines>
          <c:spPr>
            <a:ln w="9525" cap="flat" cmpd="sng" algn="ctr">
              <a:solidFill>
                <a:srgbClr val="D1D1D1"/>
              </a:solidFill>
              <a:prstDash val="dash"/>
              <a:round/>
            </a:ln>
            <a:effectLst/>
          </c:spPr>
        </c:majorGridlines>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2892352"/>
        <c:crosses val="autoZero"/>
        <c:auto val="1"/>
        <c:lblAlgn val="ctr"/>
        <c:lblOffset val="100"/>
        <c:tickMarkSkip val="2"/>
        <c:noMultiLvlLbl val="0"/>
      </c:catAx>
      <c:valAx>
        <c:axId val="522892352"/>
        <c:scaling>
          <c:orientation val="minMax"/>
          <c:max val="6"/>
          <c:min val="-6"/>
        </c:scaling>
        <c:delete val="0"/>
        <c:axPos val="l"/>
        <c:majorGridlines>
          <c:spPr>
            <a:ln w="9525" cap="flat" cmpd="sng" algn="ctr">
              <a:solidFill>
                <a:srgbClr val="D1D1D1"/>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proc. BVP </a:t>
                </a:r>
              </a:p>
            </c:rich>
          </c:tx>
          <c:layout>
            <c:manualLayout>
              <c:xMode val="edge"/>
              <c:yMode val="edge"/>
              <c:x val="2.1712512671932759E-2"/>
              <c:y val="1.3143565964284709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 0.0;\ \–0.0" sourceLinked="0"/>
        <c:majorTickMark val="none"/>
        <c:minorTickMark val="none"/>
        <c:tickLblPos val="nextTo"/>
        <c:spPr>
          <a:noFill/>
          <a:ln>
            <a:solidFill>
              <a:srgbClr val="D1D1D1"/>
            </a:solidFill>
            <a:prstDash val="dash"/>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2894312"/>
        <c:crosses val="autoZero"/>
        <c:crossBetween val="midCat"/>
        <c:majorUnit val="2"/>
      </c:valAx>
      <c:spPr>
        <a:noFill/>
        <a:ln w="9525">
          <a:solidFill>
            <a:srgbClr val="D1D1D1"/>
          </a:solidFill>
          <a:prstDash val="dash"/>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4.7215535964181606E-2"/>
          <c:y val="0.92361025087743831"/>
          <c:w val="0.89967690238248832"/>
          <c:h val="7.21607293893561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zero"/>
    <c:showDLblsOverMax val="0"/>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753703703703706E-2"/>
          <c:y val="0.14633744855967079"/>
          <c:w val="0.90690833333333332"/>
          <c:h val="0.72973703703703707"/>
        </c:manualLayout>
      </c:layout>
      <c:lineChart>
        <c:grouping val="standard"/>
        <c:varyColors val="0"/>
        <c:ser>
          <c:idx val="0"/>
          <c:order val="0"/>
          <c:spPr>
            <a:ln w="28575" cap="rnd">
              <a:solidFill>
                <a:schemeClr val="accent1"/>
              </a:solidFill>
              <a:round/>
            </a:ln>
            <a:effectLst/>
          </c:spPr>
          <c:marker>
            <c:symbol val="none"/>
          </c:marker>
          <c:cat>
            <c:numRef>
              <c:f>'2pr'!$I$3:$I$11</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'2pr'!$J$3:$J$11</c:f>
              <c:numCache>
                <c:formatCode>0.000</c:formatCode>
                <c:ptCount val="9"/>
                <c:pt idx="0">
                  <c:v>-3.1454952773194904</c:v>
                </c:pt>
                <c:pt idx="1">
                  <c:v>-2.6099203160480346</c:v>
                </c:pt>
                <c:pt idx="2">
                  <c:v>-0.61926316626664135</c:v>
                </c:pt>
                <c:pt idx="3">
                  <c:v>-0.26208859723402944</c:v>
                </c:pt>
                <c:pt idx="4">
                  <c:v>0.24170237403427614</c:v>
                </c:pt>
                <c:pt idx="5">
                  <c:v>0.48636160019946062</c:v>
                </c:pt>
                <c:pt idx="6">
                  <c:v>0.6593764230237058</c:v>
                </c:pt>
                <c:pt idx="7">
                  <c:v>0.10023973579229534</c:v>
                </c:pt>
                <c:pt idx="8">
                  <c:v>-0.231112379316916</c:v>
                </c:pt>
              </c:numCache>
            </c:numRef>
          </c:val>
          <c:smooth val="0"/>
        </c:ser>
        <c:dLbls>
          <c:showLegendKey val="0"/>
          <c:showVal val="0"/>
          <c:showCatName val="0"/>
          <c:showSerName val="0"/>
          <c:showPercent val="0"/>
          <c:showBubbleSize val="0"/>
        </c:dLbls>
        <c:smooth val="0"/>
        <c:axId val="520518824"/>
        <c:axId val="653845392"/>
      </c:lineChart>
      <c:catAx>
        <c:axId val="520518824"/>
        <c:scaling>
          <c:orientation val="minMax"/>
        </c:scaling>
        <c:delete val="0"/>
        <c:axPos val="b"/>
        <c:numFmt formatCode="General" sourceLinked="1"/>
        <c:majorTickMark val="in"/>
        <c:minorTickMark val="none"/>
        <c:tickLblPos val="low"/>
        <c:spPr>
          <a:noFill/>
          <a:ln w="12700" cap="flat" cmpd="sng" algn="ctr">
            <a:solidFill>
              <a:schemeClr val="accent4"/>
            </a:solidFill>
            <a:round/>
          </a:ln>
          <a:effectLst/>
        </c:spPr>
        <c:txPr>
          <a:bodyPr rot="-60000000" spcFirstLastPara="1" vertOverflow="ellipsis" vert="horz" wrap="square" anchor="ctr" anchorCtr="1"/>
          <a:lstStyle/>
          <a:p>
            <a:pPr>
              <a:defRPr sz="1000" b="0" i="0" u="none" strike="noStrike" kern="1200" baseline="0">
                <a:ln>
                  <a:noFill/>
                </a:ln>
                <a:solidFill>
                  <a:sysClr val="windowText" lastClr="000000"/>
                </a:solidFill>
                <a:latin typeface="+mn-lt"/>
                <a:ea typeface="+mn-ea"/>
                <a:cs typeface="+mn-cs"/>
              </a:defRPr>
            </a:pPr>
            <a:endParaRPr lang="lt-LT"/>
          </a:p>
        </c:txPr>
        <c:crossAx val="653845392"/>
        <c:crossesAt val="-4"/>
        <c:auto val="1"/>
        <c:lblAlgn val="ctr"/>
        <c:lblOffset val="100"/>
        <c:tickLblSkip val="1"/>
        <c:tickMarkSkip val="1"/>
        <c:noMultiLvlLbl val="0"/>
      </c:catAx>
      <c:valAx>
        <c:axId val="653845392"/>
        <c:scaling>
          <c:orientation val="minMax"/>
          <c:max val="1"/>
          <c:min val="-4"/>
        </c:scaling>
        <c:delete val="0"/>
        <c:axPos val="l"/>
        <c:numFmt formatCode="0;\–0" sourceLinked="0"/>
        <c:majorTickMark val="in"/>
        <c:minorTickMark val="none"/>
        <c:tickLblPos val="nextTo"/>
        <c:spPr>
          <a:noFill/>
          <a:ln w="12700">
            <a:solidFill>
              <a:schemeClr val="accent4"/>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20518824"/>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20.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671409942018053E-2"/>
          <c:y val="0.13364832237849503"/>
          <c:w val="0.8808336109242314"/>
          <c:h val="0.56847839992049509"/>
        </c:manualLayout>
      </c:layout>
      <c:barChart>
        <c:barDir val="col"/>
        <c:grouping val="clustered"/>
        <c:varyColors val="0"/>
        <c:ser>
          <c:idx val="1"/>
          <c:order val="1"/>
          <c:tx>
            <c:strRef>
              <c:f>[6]Augančiomis_sumomis!$H$2</c:f>
              <c:strCache>
                <c:ptCount val="1"/>
                <c:pt idx="0">
                  <c:v>2018</c:v>
                </c:pt>
              </c:strCache>
            </c:strRef>
          </c:tx>
          <c:spPr>
            <a:solidFill>
              <a:schemeClr val="accent2"/>
            </a:solidFill>
            <a:ln>
              <a:noFill/>
            </a:ln>
            <a:effectLst/>
          </c:spPr>
          <c:invertIfNegative val="0"/>
          <c:cat>
            <c:strRef>
              <c:f>[6]Augančiomis_sumomis!$B$3:$B$14</c:f>
              <c:strCache>
                <c:ptCount val="12"/>
                <c:pt idx="0">
                  <c:v>1 mėn.</c:v>
                </c:pt>
                <c:pt idx="1">
                  <c:v>1-2 mėn.</c:v>
                </c:pt>
                <c:pt idx="2">
                  <c:v>1-3 mėn. </c:v>
                </c:pt>
                <c:pt idx="3">
                  <c:v>1-4 mėn. </c:v>
                </c:pt>
                <c:pt idx="4">
                  <c:v>1-5 mėn. </c:v>
                </c:pt>
                <c:pt idx="5">
                  <c:v>1-6 mėn. </c:v>
                </c:pt>
                <c:pt idx="6">
                  <c:v>1-7 mėn. </c:v>
                </c:pt>
                <c:pt idx="7">
                  <c:v>1-8 mėn. </c:v>
                </c:pt>
                <c:pt idx="8">
                  <c:v>1-9 mėn. </c:v>
                </c:pt>
                <c:pt idx="9">
                  <c:v>1-10 mėn. </c:v>
                </c:pt>
                <c:pt idx="10">
                  <c:v>1-11 mėn. </c:v>
                </c:pt>
                <c:pt idx="11">
                  <c:v>1-12 mėn. </c:v>
                </c:pt>
              </c:strCache>
            </c:strRef>
          </c:cat>
          <c:val>
            <c:numRef>
              <c:f>[6]Augančiomis_sumomis!$H$3:$H$14</c:f>
              <c:numCache>
                <c:formatCode>General</c:formatCode>
                <c:ptCount val="12"/>
                <c:pt idx="0">
                  <c:v>7.4830643380857653</c:v>
                </c:pt>
                <c:pt idx="1">
                  <c:v>10.768489984591678</c:v>
                </c:pt>
                <c:pt idx="2">
                  <c:v>11.378152902170392</c:v>
                </c:pt>
                <c:pt idx="3">
                  <c:v>9.9170371699975668</c:v>
                </c:pt>
                <c:pt idx="4">
                  <c:v>9.7200270119569776</c:v>
                </c:pt>
                <c:pt idx="5">
                  <c:v>7.3243465341031211</c:v>
                </c:pt>
                <c:pt idx="6">
                  <c:v>8.7897726326130687</c:v>
                </c:pt>
                <c:pt idx="7">
                  <c:v>10.256360097418792</c:v>
                </c:pt>
                <c:pt idx="8">
                  <c:v>10.814925051799396</c:v>
                </c:pt>
                <c:pt idx="9">
                  <c:v>11.241708615412804</c:v>
                </c:pt>
                <c:pt idx="10">
                  <c:v>12.090527267669016</c:v>
                </c:pt>
                <c:pt idx="11">
                  <c:v>13.130192288127596</c:v>
                </c:pt>
              </c:numCache>
            </c:numRef>
          </c:val>
        </c:ser>
        <c:ser>
          <c:idx val="2"/>
          <c:order val="2"/>
          <c:tx>
            <c:strRef>
              <c:f>[6]Augančiomis_sumomis!$I$2</c:f>
              <c:strCache>
                <c:ptCount val="1"/>
                <c:pt idx="0">
                  <c:v>2019</c:v>
                </c:pt>
              </c:strCache>
            </c:strRef>
          </c:tx>
          <c:spPr>
            <a:solidFill>
              <a:schemeClr val="accent3"/>
            </a:solidFill>
            <a:ln>
              <a:noFill/>
            </a:ln>
            <a:effectLst/>
          </c:spPr>
          <c:invertIfNegative val="0"/>
          <c:cat>
            <c:strRef>
              <c:f>[6]Augančiomis_sumomis!$B$3:$B$14</c:f>
              <c:strCache>
                <c:ptCount val="12"/>
                <c:pt idx="0">
                  <c:v>1 mėn.</c:v>
                </c:pt>
                <c:pt idx="1">
                  <c:v>1-2 mėn.</c:v>
                </c:pt>
                <c:pt idx="2">
                  <c:v>1-3 mėn. </c:v>
                </c:pt>
                <c:pt idx="3">
                  <c:v>1-4 mėn. </c:v>
                </c:pt>
                <c:pt idx="4">
                  <c:v>1-5 mėn. </c:v>
                </c:pt>
                <c:pt idx="5">
                  <c:v>1-6 mėn. </c:v>
                </c:pt>
                <c:pt idx="6">
                  <c:v>1-7 mėn. </c:v>
                </c:pt>
                <c:pt idx="7">
                  <c:v>1-8 mėn. </c:v>
                </c:pt>
                <c:pt idx="8">
                  <c:v>1-9 mėn. </c:v>
                </c:pt>
                <c:pt idx="9">
                  <c:v>1-10 mėn. </c:v>
                </c:pt>
                <c:pt idx="10">
                  <c:v>1-11 mėn. </c:v>
                </c:pt>
                <c:pt idx="11">
                  <c:v>1-12 mėn. </c:v>
                </c:pt>
              </c:strCache>
            </c:strRef>
          </c:cat>
          <c:val>
            <c:numRef>
              <c:f>[6]Augančiomis_sumomis!$I$3:$I$14</c:f>
              <c:numCache>
                <c:formatCode>General</c:formatCode>
                <c:ptCount val="12"/>
                <c:pt idx="0">
                  <c:v>9.2684010295711836</c:v>
                </c:pt>
                <c:pt idx="1">
                  <c:v>52.474439672410497</c:v>
                </c:pt>
                <c:pt idx="2">
                  <c:v>65.209259060272601</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30"/>
        <c:axId val="522892744"/>
        <c:axId val="522893136"/>
      </c:barChart>
      <c:lineChart>
        <c:grouping val="standard"/>
        <c:varyColors val="0"/>
        <c:ser>
          <c:idx val="4"/>
          <c:order val="4"/>
          <c:tx>
            <c:v>2018 m. metinis augimas</c:v>
          </c:tx>
          <c:spPr>
            <a:ln w="19050" cap="rnd">
              <a:solidFill>
                <a:srgbClr val="47ABD9"/>
              </a:solidFill>
              <a:round/>
            </a:ln>
            <a:effectLst/>
          </c:spPr>
          <c:marker>
            <c:symbol val="none"/>
          </c:marker>
          <c:cat>
            <c:strRef>
              <c:f>[6]Augančiomis_sumomis!$B$3:$B$14</c:f>
              <c:strCache>
                <c:ptCount val="12"/>
                <c:pt idx="0">
                  <c:v>1 mėn.</c:v>
                </c:pt>
                <c:pt idx="1">
                  <c:v>1-2 mėn.</c:v>
                </c:pt>
                <c:pt idx="2">
                  <c:v>1-3 mėn. </c:v>
                </c:pt>
                <c:pt idx="3">
                  <c:v>1-4 mėn. </c:v>
                </c:pt>
                <c:pt idx="4">
                  <c:v>1-5 mėn. </c:v>
                </c:pt>
                <c:pt idx="5">
                  <c:v>1-6 mėn. </c:v>
                </c:pt>
                <c:pt idx="6">
                  <c:v>1-7 mėn. </c:v>
                </c:pt>
                <c:pt idx="7">
                  <c:v>1-8 mėn. </c:v>
                </c:pt>
                <c:pt idx="8">
                  <c:v>1-9 mėn. </c:v>
                </c:pt>
                <c:pt idx="9">
                  <c:v>1-10 mėn. </c:v>
                </c:pt>
                <c:pt idx="10">
                  <c:v>1-11 mėn. </c:v>
                </c:pt>
                <c:pt idx="11">
                  <c:v>1-12 mėn. </c:v>
                </c:pt>
              </c:strCache>
            </c:strRef>
          </c:cat>
          <c:val>
            <c:numRef>
              <c:f>[6]Augančiomis_sumomis!$C$21:$C$32</c:f>
              <c:numCache>
                <c:formatCode>General</c:formatCode>
                <c:ptCount val="12"/>
                <c:pt idx="0">
                  <c:v>13.1</c:v>
                </c:pt>
                <c:pt idx="1">
                  <c:v>13.1</c:v>
                </c:pt>
                <c:pt idx="2">
                  <c:v>13.1</c:v>
                </c:pt>
                <c:pt idx="3">
                  <c:v>13.1</c:v>
                </c:pt>
                <c:pt idx="4">
                  <c:v>13.1</c:v>
                </c:pt>
                <c:pt idx="5">
                  <c:v>13.1</c:v>
                </c:pt>
                <c:pt idx="6">
                  <c:v>13.1</c:v>
                </c:pt>
                <c:pt idx="7">
                  <c:v>13.1</c:v>
                </c:pt>
                <c:pt idx="8">
                  <c:v>13.1</c:v>
                </c:pt>
                <c:pt idx="9">
                  <c:v>13.1</c:v>
                </c:pt>
                <c:pt idx="10">
                  <c:v>13.1</c:v>
                </c:pt>
                <c:pt idx="11">
                  <c:v>13.1</c:v>
                </c:pt>
              </c:numCache>
            </c:numRef>
          </c:val>
          <c:smooth val="0"/>
        </c:ser>
        <c:ser>
          <c:idx val="5"/>
          <c:order val="5"/>
          <c:tx>
            <c:v>2019 m. metinio augimo tikslas</c:v>
          </c:tx>
          <c:spPr>
            <a:ln w="19050" cap="rnd">
              <a:solidFill>
                <a:srgbClr val="D41A1F"/>
              </a:solidFill>
              <a:round/>
            </a:ln>
            <a:effectLst/>
          </c:spPr>
          <c:marker>
            <c:symbol val="none"/>
          </c:marker>
          <c:cat>
            <c:strRef>
              <c:f>[6]Augančiomis_sumomis!$B$3:$B$14</c:f>
              <c:strCache>
                <c:ptCount val="12"/>
                <c:pt idx="0">
                  <c:v>1 mėn.</c:v>
                </c:pt>
                <c:pt idx="1">
                  <c:v>1-2 mėn.</c:v>
                </c:pt>
                <c:pt idx="2">
                  <c:v>1-3 mėn. </c:v>
                </c:pt>
                <c:pt idx="3">
                  <c:v>1-4 mėn. </c:v>
                </c:pt>
                <c:pt idx="4">
                  <c:v>1-5 mėn. </c:v>
                </c:pt>
                <c:pt idx="5">
                  <c:v>1-6 mėn. </c:v>
                </c:pt>
                <c:pt idx="6">
                  <c:v>1-7 mėn. </c:v>
                </c:pt>
                <c:pt idx="7">
                  <c:v>1-8 mėn. </c:v>
                </c:pt>
                <c:pt idx="8">
                  <c:v>1-9 mėn. </c:v>
                </c:pt>
                <c:pt idx="9">
                  <c:v>1-10 mėn. </c:v>
                </c:pt>
                <c:pt idx="10">
                  <c:v>1-11 mėn. </c:v>
                </c:pt>
                <c:pt idx="11">
                  <c:v>1-12 mėn. </c:v>
                </c:pt>
              </c:strCache>
            </c:strRef>
          </c:cat>
          <c:val>
            <c:numRef>
              <c:f>[6]Augančiomis_sumomis!$D$21:$D$32</c:f>
              <c:numCache>
                <c:formatCode>General</c:formatCode>
                <c:ptCount val="12"/>
                <c:pt idx="0">
                  <c:v>78.2</c:v>
                </c:pt>
                <c:pt idx="1">
                  <c:v>78.2</c:v>
                </c:pt>
                <c:pt idx="2">
                  <c:v>78.2</c:v>
                </c:pt>
                <c:pt idx="3">
                  <c:v>78.2</c:v>
                </c:pt>
                <c:pt idx="4">
                  <c:v>78.2</c:v>
                </c:pt>
                <c:pt idx="5">
                  <c:v>78.2</c:v>
                </c:pt>
                <c:pt idx="6">
                  <c:v>78.2</c:v>
                </c:pt>
                <c:pt idx="7">
                  <c:v>78.2</c:v>
                </c:pt>
                <c:pt idx="8">
                  <c:v>78.2</c:v>
                </c:pt>
                <c:pt idx="9">
                  <c:v>78.2</c:v>
                </c:pt>
                <c:pt idx="10">
                  <c:v>78.2</c:v>
                </c:pt>
                <c:pt idx="11">
                  <c:v>78.2</c:v>
                </c:pt>
              </c:numCache>
            </c:numRef>
          </c:val>
          <c:smooth val="0"/>
        </c:ser>
        <c:dLbls>
          <c:showLegendKey val="0"/>
          <c:showVal val="0"/>
          <c:showCatName val="0"/>
          <c:showSerName val="0"/>
          <c:showPercent val="0"/>
          <c:showBubbleSize val="0"/>
        </c:dLbls>
        <c:marker val="1"/>
        <c:smooth val="0"/>
        <c:axId val="522892744"/>
        <c:axId val="522893136"/>
        <c:extLst>
          <c:ext xmlns:c15="http://schemas.microsoft.com/office/drawing/2012/chart" uri="{02D57815-91ED-43cb-92C2-25804820EDAC}">
            <c15:filteredLineSeries>
              <c15:ser>
                <c:idx val="0"/>
                <c:order val="0"/>
                <c:tx>
                  <c:strRef>
                    <c:extLst>
                      <c:ext uri="{02D57815-91ED-43cb-92C2-25804820EDAC}">
                        <c15:formulaRef>
                          <c15:sqref>[6]Augančiomis_sumomis!$G$2</c15:sqref>
                        </c15:formulaRef>
                      </c:ext>
                    </c:extLst>
                    <c:strCache>
                      <c:ptCount val="1"/>
                      <c:pt idx="0">
                        <c:v>2017</c:v>
                      </c:pt>
                    </c:strCache>
                  </c:strRef>
                </c:tx>
                <c:spPr>
                  <a:ln w="28575" cap="rnd">
                    <a:solidFill>
                      <a:schemeClr val="accent1"/>
                    </a:solidFill>
                    <a:round/>
                  </a:ln>
                  <a:effectLst/>
                </c:spPr>
                <c:marker>
                  <c:symbol val="none"/>
                </c:marker>
                <c:cat>
                  <c:strRef>
                    <c:extLst>
                      <c:ext uri="{02D57815-91ED-43cb-92C2-25804820EDAC}">
                        <c15:formulaRef>
                          <c15:sqref>[6]Augančiomis_sumomis!$B$3:$B$14</c15:sqref>
                        </c15:formulaRef>
                      </c:ext>
                    </c:extLst>
                    <c:strCache>
                      <c:ptCount val="12"/>
                      <c:pt idx="0">
                        <c:v>1 mėn.</c:v>
                      </c:pt>
                      <c:pt idx="1">
                        <c:v>1-2 mėn.</c:v>
                      </c:pt>
                      <c:pt idx="2">
                        <c:v>1-3 mėn. </c:v>
                      </c:pt>
                      <c:pt idx="3">
                        <c:v>1-4 mėn. </c:v>
                      </c:pt>
                      <c:pt idx="4">
                        <c:v>1-5 mėn. </c:v>
                      </c:pt>
                      <c:pt idx="5">
                        <c:v>1-6 mėn. </c:v>
                      </c:pt>
                      <c:pt idx="6">
                        <c:v>1-7 mėn. </c:v>
                      </c:pt>
                      <c:pt idx="7">
                        <c:v>1-8 mėn. </c:v>
                      </c:pt>
                      <c:pt idx="8">
                        <c:v>1-9 mėn. </c:v>
                      </c:pt>
                      <c:pt idx="9">
                        <c:v>1-10 mėn. </c:v>
                      </c:pt>
                      <c:pt idx="10">
                        <c:v>1-11 mėn. </c:v>
                      </c:pt>
                      <c:pt idx="11">
                        <c:v>1-12 mėn. </c:v>
                      </c:pt>
                    </c:strCache>
                  </c:strRef>
                </c:cat>
                <c:val>
                  <c:numRef>
                    <c:extLst>
                      <c:ext uri="{02D57815-91ED-43cb-92C2-25804820EDAC}">
                        <c15:formulaRef>
                          <c15:sqref>[6]Augančiomis_sumomis!$G$3:$G$14</c15:sqref>
                        </c15:formulaRef>
                      </c:ext>
                    </c:extLst>
                    <c:numCache>
                      <c:formatCode>General</c:formatCode>
                      <c:ptCount val="12"/>
                      <c:pt idx="0">
                        <c:v>21.19219286881091</c:v>
                      </c:pt>
                      <c:pt idx="1">
                        <c:v>9.2755862092189787</c:v>
                      </c:pt>
                      <c:pt idx="2">
                        <c:v>8.153411866822168</c:v>
                      </c:pt>
                      <c:pt idx="3">
                        <c:v>10.22790635527131</c:v>
                      </c:pt>
                      <c:pt idx="4">
                        <c:v>9.2342953982367462</c:v>
                      </c:pt>
                      <c:pt idx="5">
                        <c:v>8.6337380133816755</c:v>
                      </c:pt>
                      <c:pt idx="6">
                        <c:v>8.3000849180532086</c:v>
                      </c:pt>
                      <c:pt idx="7">
                        <c:v>7.4136362852808224</c:v>
                      </c:pt>
                      <c:pt idx="8">
                        <c:v>6.6747239650246204</c:v>
                      </c:pt>
                      <c:pt idx="9">
                        <c:v>6.2224150695874059</c:v>
                      </c:pt>
                      <c:pt idx="10">
                        <c:v>5.8500070698726647</c:v>
                      </c:pt>
                      <c:pt idx="11">
                        <c:v>5.0987394235910255</c:v>
                      </c:pt>
                    </c:numCache>
                  </c:numRef>
                </c:val>
                <c:smooth val="0"/>
              </c15:ser>
            </c15:filteredLineSeries>
            <c15:filteredLineSeries>
              <c15:ser>
                <c:idx val="3"/>
                <c:order val="3"/>
                <c:tx>
                  <c:v>2018 m. metinis augimas</c:v>
                </c:tx>
                <c:spPr>
                  <a:ln w="12700" cap="rnd">
                    <a:solidFill>
                      <a:srgbClr val="00244D"/>
                    </a:solidFill>
                    <a:round/>
                  </a:ln>
                  <a:effectLst/>
                </c:spPr>
                <c:marker>
                  <c:symbol val="none"/>
                </c:marker>
                <c:cat>
                  <c:strRef>
                    <c:extLst xmlns:c15="http://schemas.microsoft.com/office/drawing/2012/chart">
                      <c:ext xmlns:c15="http://schemas.microsoft.com/office/drawing/2012/chart" uri="{02D57815-91ED-43cb-92C2-25804820EDAC}">
                        <c15:formulaRef>
                          <c15:sqref>[6]Augančiomis_sumomis!$B$3:$B$14</c15:sqref>
                        </c15:formulaRef>
                      </c:ext>
                    </c:extLst>
                    <c:strCache>
                      <c:ptCount val="12"/>
                      <c:pt idx="0">
                        <c:v>1 mėn.</c:v>
                      </c:pt>
                      <c:pt idx="1">
                        <c:v>1-2 mėn.</c:v>
                      </c:pt>
                      <c:pt idx="2">
                        <c:v>1-3 mėn. </c:v>
                      </c:pt>
                      <c:pt idx="3">
                        <c:v>1-4 mėn. </c:v>
                      </c:pt>
                      <c:pt idx="4">
                        <c:v>1-5 mėn. </c:v>
                      </c:pt>
                      <c:pt idx="5">
                        <c:v>1-6 mėn. </c:v>
                      </c:pt>
                      <c:pt idx="6">
                        <c:v>1-7 mėn. </c:v>
                      </c:pt>
                      <c:pt idx="7">
                        <c:v>1-8 mėn. </c:v>
                      </c:pt>
                      <c:pt idx="8">
                        <c:v>1-9 mėn. </c:v>
                      </c:pt>
                      <c:pt idx="9">
                        <c:v>1-10 mėn. </c:v>
                      </c:pt>
                      <c:pt idx="10">
                        <c:v>1-11 mėn. </c:v>
                      </c:pt>
                      <c:pt idx="11">
                        <c:v>1-12 mėn. </c:v>
                      </c:pt>
                    </c:strCache>
                  </c:strRef>
                </c:cat>
                <c:val>
                  <c:numRef>
                    <c:extLst xmlns:c15="http://schemas.microsoft.com/office/drawing/2012/chart">
                      <c:ext xmlns:c15="http://schemas.microsoft.com/office/drawing/2012/chart" uri="{02D57815-91ED-43cb-92C2-25804820EDAC}">
                        <c15:formulaRef>
                          <c15:sqref>[6]Augančiomis_sumomis!$B$21:$B$32</c15:sqref>
                        </c15:formulaRef>
                      </c:ext>
                    </c:extLst>
                    <c:numCache>
                      <c:formatCode>General</c:formatCode>
                      <c:ptCount val="12"/>
                      <c:pt idx="0">
                        <c:v>5.0999999999999996</c:v>
                      </c:pt>
                      <c:pt idx="1">
                        <c:v>5.0999999999999996</c:v>
                      </c:pt>
                      <c:pt idx="2">
                        <c:v>5.0999999999999996</c:v>
                      </c:pt>
                      <c:pt idx="3">
                        <c:v>5.0999999999999996</c:v>
                      </c:pt>
                      <c:pt idx="4">
                        <c:v>5.0999999999999996</c:v>
                      </c:pt>
                      <c:pt idx="5">
                        <c:v>5.0999999999999996</c:v>
                      </c:pt>
                      <c:pt idx="6">
                        <c:v>5.0999999999999996</c:v>
                      </c:pt>
                      <c:pt idx="7">
                        <c:v>5.0999999999999996</c:v>
                      </c:pt>
                      <c:pt idx="8">
                        <c:v>5.0999999999999996</c:v>
                      </c:pt>
                      <c:pt idx="9">
                        <c:v>5.0999999999999996</c:v>
                      </c:pt>
                      <c:pt idx="10">
                        <c:v>5.0999999999999996</c:v>
                      </c:pt>
                      <c:pt idx="11">
                        <c:v>5.0999999999999996</c:v>
                      </c:pt>
                    </c:numCache>
                  </c:numRef>
                </c:val>
                <c:smooth val="0"/>
              </c15:ser>
            </c15:filteredLineSeries>
          </c:ext>
        </c:extLst>
      </c:lineChart>
      <c:catAx>
        <c:axId val="522892744"/>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22893136"/>
        <c:crosses val="autoZero"/>
        <c:auto val="1"/>
        <c:lblAlgn val="ctr"/>
        <c:lblOffset val="100"/>
        <c:noMultiLvlLbl val="0"/>
      </c:catAx>
      <c:valAx>
        <c:axId val="522893136"/>
        <c:scaling>
          <c:orientation val="minMax"/>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lt-LT">
                    <a:solidFill>
                      <a:sysClr val="windowText" lastClr="000000"/>
                    </a:solidFill>
                  </a:rPr>
                  <a:t>proc.</a:t>
                </a:r>
              </a:p>
            </c:rich>
          </c:tx>
          <c:layout>
            <c:manualLayout>
              <c:xMode val="edge"/>
              <c:yMode val="edge"/>
              <c:x val="6.3583333333333313E-3"/>
              <c:y val="5.6815277777777777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22892744"/>
        <c:crosses val="autoZero"/>
        <c:crossBetween val="between"/>
      </c:valAx>
      <c:spPr>
        <a:noFill/>
        <a:ln>
          <a:noFill/>
        </a:ln>
        <a:effectLst/>
      </c:spPr>
    </c:plotArea>
    <c:legend>
      <c:legendPos val="b"/>
      <c:layout>
        <c:manualLayout>
          <c:xMode val="edge"/>
          <c:yMode val="edge"/>
          <c:x val="2.1883101851851851E-2"/>
          <c:y val="0.81147152777777798"/>
          <c:w val="0.96211319444444432"/>
          <c:h val="0.1841187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55693247238917E-2"/>
          <c:y val="0.10282226549609526"/>
          <c:w val="0.83854211971428971"/>
          <c:h val="0.72796928743770883"/>
        </c:manualLayout>
      </c:layout>
      <c:areaChart>
        <c:grouping val="stacked"/>
        <c:varyColors val="0"/>
        <c:ser>
          <c:idx val="1"/>
          <c:order val="1"/>
          <c:spPr>
            <a:noFill/>
            <a:ln>
              <a:noFill/>
            </a:ln>
            <a:effectLst/>
          </c:spPr>
          <c:cat>
            <c:strRef>
              <c:f>'11 pav.'!$J$3:$S$3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'11 pav.'!$J$5:$S$5</c:f>
              <c:numCache>
                <c:formatCode>0.0</c:formatCode>
                <c:ptCount val="10"/>
                <c:pt idx="0">
                  <c:v>39.799999999999997</c:v>
                </c:pt>
                <c:pt idx="1">
                  <c:v>38.799999999999997</c:v>
                </c:pt>
                <c:pt idx="2">
                  <c:v>40.5</c:v>
                </c:pt>
                <c:pt idx="3">
                  <c:v>42.6</c:v>
                </c:pt>
                <c:pt idx="4">
                  <c:v>40</c:v>
                </c:pt>
                <c:pt idx="5">
                  <c:v>39.4</c:v>
                </c:pt>
                <c:pt idx="6">
                  <c:v>34.200000000000003</c:v>
                </c:pt>
                <c:pt idx="7">
                  <c:v>33.178626641195429</c:v>
                </c:pt>
                <c:pt idx="8">
                  <c:v>29.837319018123946</c:v>
                </c:pt>
                <c:pt idx="9">
                  <c:v>23.343129818261581</c:v>
                </c:pt>
              </c:numCache>
            </c:numRef>
          </c:val>
        </c:ser>
        <c:ser>
          <c:idx val="2"/>
          <c:order val="2"/>
          <c:tx>
            <c:strRef>
              <c:f>'11 pav.'!$I$6</c:f>
              <c:strCache>
                <c:ptCount val="1"/>
                <c:pt idx="0">
                  <c:v>80 proc.</c:v>
                </c:pt>
              </c:strCache>
            </c:strRef>
          </c:tx>
          <c:spPr>
            <a:solidFill>
              <a:srgbClr val="D1D1D1"/>
            </a:solidFill>
            <a:ln>
              <a:noFill/>
            </a:ln>
            <a:effectLst/>
          </c:spPr>
          <c:cat>
            <c:strRef>
              <c:f>'11 pav.'!$J$3:$S$3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'11 pav.'!$J$6:$S$6</c:f>
              <c:numCache>
                <c:formatCode>0.0</c:formatCode>
                <c:ptCount val="10"/>
                <c:pt idx="7">
                  <c:v>1.1910547482641789</c:v>
                </c:pt>
                <c:pt idx="8">
                  <c:v>2.1841777044665172</c:v>
                </c:pt>
                <c:pt idx="9">
                  <c:v>4.1388759096382302</c:v>
                </c:pt>
              </c:numCache>
            </c:numRef>
          </c:val>
        </c:ser>
        <c:ser>
          <c:idx val="3"/>
          <c:order val="3"/>
          <c:tx>
            <c:strRef>
              <c:f>'11 pav.'!$I$7</c:f>
              <c:strCache>
                <c:ptCount val="1"/>
                <c:pt idx="0">
                  <c:v>60 proc.</c:v>
                </c:pt>
              </c:strCache>
            </c:strRef>
          </c:tx>
          <c:spPr>
            <a:solidFill>
              <a:srgbClr val="47ABD9"/>
            </a:solidFill>
            <a:ln>
              <a:noFill/>
            </a:ln>
            <a:effectLst/>
          </c:spPr>
          <c:cat>
            <c:strRef>
              <c:f>'11 pav.'!$J$3:$S$3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'11 pav.'!$J$7:$S$7</c:f>
              <c:numCache>
                <c:formatCode>0.0</c:formatCode>
                <c:ptCount val="10"/>
                <c:pt idx="7">
                  <c:v>0.84460042608657915</c:v>
                </c:pt>
                <c:pt idx="8">
                  <c:v>1.5749457938090998</c:v>
                </c:pt>
                <c:pt idx="9">
                  <c:v>2.9844207234844617</c:v>
                </c:pt>
              </c:numCache>
            </c:numRef>
          </c:val>
        </c:ser>
        <c:ser>
          <c:idx val="4"/>
          <c:order val="4"/>
          <c:tx>
            <c:strRef>
              <c:f>'11 pav.'!$I$8</c:f>
              <c:strCache>
                <c:ptCount val="1"/>
                <c:pt idx="0">
                  <c:v>40 proc.</c:v>
                </c:pt>
              </c:strCache>
            </c:strRef>
          </c:tx>
          <c:spPr>
            <a:solidFill>
              <a:srgbClr val="00244D"/>
            </a:solidFill>
            <a:ln>
              <a:noFill/>
            </a:ln>
            <a:effectLst/>
          </c:spPr>
          <c:cat>
            <c:strRef>
              <c:f>'11 pav.'!$J$3:$S$3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'11 pav.'!$J$8:$S$8</c:f>
              <c:numCache>
                <c:formatCode>0.0</c:formatCode>
                <c:ptCount val="10"/>
                <c:pt idx="7">
                  <c:v>1.3524999988451967</c:v>
                </c:pt>
                <c:pt idx="8">
                  <c:v>2.60355748360044</c:v>
                </c:pt>
                <c:pt idx="9">
                  <c:v>4.9335735486157262</c:v>
                </c:pt>
              </c:numCache>
            </c:numRef>
          </c:val>
        </c:ser>
        <c:ser>
          <c:idx val="5"/>
          <c:order val="5"/>
          <c:tx>
            <c:strRef>
              <c:f>'11 pav.'!$I$9</c:f>
              <c:strCache>
                <c:ptCount val="1"/>
                <c:pt idx="0">
                  <c:v>40 proc.</c:v>
                </c:pt>
              </c:strCache>
            </c:strRef>
          </c:tx>
          <c:spPr>
            <a:solidFill>
              <a:srgbClr val="00244D"/>
            </a:solidFill>
            <a:ln>
              <a:noFill/>
            </a:ln>
            <a:effectLst/>
          </c:spPr>
          <c:cat>
            <c:strRef>
              <c:f>'11 pav.'!$J$3:$S$3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'11 pav.'!$J$9:$S$9</c:f>
              <c:numCache>
                <c:formatCode>0.0</c:formatCode>
                <c:ptCount val="10"/>
                <c:pt idx="7">
                  <c:v>1.2640454097967933</c:v>
                </c:pt>
                <c:pt idx="8">
                  <c:v>2.60355748360044</c:v>
                </c:pt>
                <c:pt idx="9">
                  <c:v>4.9335735486157262</c:v>
                </c:pt>
              </c:numCache>
            </c:numRef>
          </c:val>
        </c:ser>
        <c:ser>
          <c:idx val="6"/>
          <c:order val="6"/>
          <c:tx>
            <c:strRef>
              <c:f>'11 pav.'!$I$10</c:f>
              <c:strCache>
                <c:ptCount val="1"/>
                <c:pt idx="0">
                  <c:v>60 proc.</c:v>
                </c:pt>
              </c:strCache>
            </c:strRef>
          </c:tx>
          <c:spPr>
            <a:solidFill>
              <a:srgbClr val="47ABD9"/>
            </a:solidFill>
            <a:ln>
              <a:noFill/>
            </a:ln>
            <a:effectLst/>
          </c:spPr>
          <c:cat>
            <c:strRef>
              <c:f>'11 pav.'!$J$3:$S$3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'11 pav.'!$J$10:$S$10</c:f>
              <c:numCache>
                <c:formatCode>0.0</c:formatCode>
                <c:ptCount val="10"/>
                <c:pt idx="7">
                  <c:v>0.72891672542216668</c:v>
                </c:pt>
                <c:pt idx="8">
                  <c:v>1.5749457938090998</c:v>
                </c:pt>
                <c:pt idx="9">
                  <c:v>2.9844207234844617</c:v>
                </c:pt>
              </c:numCache>
            </c:numRef>
          </c:val>
        </c:ser>
        <c:ser>
          <c:idx val="7"/>
          <c:order val="7"/>
          <c:tx>
            <c:strRef>
              <c:f>'11 pav.'!$I$11</c:f>
              <c:strCache>
                <c:ptCount val="1"/>
                <c:pt idx="0">
                  <c:v>80 proc.</c:v>
                </c:pt>
              </c:strCache>
            </c:strRef>
          </c:tx>
          <c:spPr>
            <a:solidFill>
              <a:srgbClr val="D1D1D1"/>
            </a:solidFill>
            <a:ln>
              <a:noFill/>
            </a:ln>
            <a:effectLst/>
          </c:spPr>
          <c:cat>
            <c:strRef>
              <c:f>'11 pav.'!$J$3:$S$3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'11 pav.'!$J$11:$S$11</c:f>
              <c:numCache>
                <c:formatCode>0.0</c:formatCode>
                <c:ptCount val="10"/>
                <c:pt idx="7">
                  <c:v>0.9877836478956894</c:v>
                </c:pt>
                <c:pt idx="8">
                  <c:v>2.1841777044665136</c:v>
                </c:pt>
                <c:pt idx="9">
                  <c:v>4.138875909638223</c:v>
                </c:pt>
              </c:numCache>
            </c:numRef>
          </c:val>
        </c:ser>
        <c:dLbls>
          <c:showLegendKey val="0"/>
          <c:showVal val="0"/>
          <c:showCatName val="0"/>
          <c:showSerName val="0"/>
          <c:showPercent val="0"/>
          <c:showBubbleSize val="0"/>
        </c:dLbls>
        <c:axId val="525613848"/>
        <c:axId val="525611496"/>
      </c:areaChart>
      <c:lineChart>
        <c:grouping val="stacked"/>
        <c:varyColors val="0"/>
        <c:ser>
          <c:idx val="0"/>
          <c:order val="0"/>
          <c:tx>
            <c:strRef>
              <c:f>'11 pav.'!$I$4</c:f>
              <c:strCache>
                <c:ptCount val="1"/>
                <c:pt idx="0">
                  <c:v>FM</c:v>
                </c:pt>
              </c:strCache>
            </c:strRef>
          </c:tx>
          <c:spPr>
            <a:ln w="19050" cap="rnd">
              <a:solidFill>
                <a:srgbClr val="8D8473"/>
              </a:solidFill>
              <a:round/>
            </a:ln>
            <a:effectLst/>
          </c:spPr>
          <c:marker>
            <c:symbol val="circle"/>
            <c:size val="5"/>
            <c:spPr>
              <a:solidFill>
                <a:srgbClr val="8D8473"/>
              </a:solidFill>
              <a:ln w="9525">
                <a:noFill/>
              </a:ln>
              <a:effectLst/>
            </c:spPr>
          </c:marker>
          <c:cat>
            <c:strRef>
              <c:f>'11 pav.'!$J$3:$S$3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'11 pav.'!$J$4:$S$4</c:f>
              <c:numCache>
                <c:formatCode>0.0</c:formatCode>
                <c:ptCount val="10"/>
                <c:pt idx="0">
                  <c:v>39.799999999999997</c:v>
                </c:pt>
                <c:pt idx="1">
                  <c:v>38.799999999999997</c:v>
                </c:pt>
                <c:pt idx="2">
                  <c:v>40.5</c:v>
                </c:pt>
                <c:pt idx="3">
                  <c:v>42.6</c:v>
                </c:pt>
                <c:pt idx="4">
                  <c:v>40</c:v>
                </c:pt>
                <c:pt idx="5">
                  <c:v>39.4</c:v>
                </c:pt>
                <c:pt idx="6">
                  <c:v>34.200000000000003</c:v>
                </c:pt>
                <c:pt idx="7">
                  <c:v>37</c:v>
                </c:pt>
                <c:pt idx="8">
                  <c:v>36.200000000000003</c:v>
                </c:pt>
                <c:pt idx="9">
                  <c:v>35.4</c:v>
                </c:pt>
              </c:numCache>
            </c:numRef>
          </c:val>
          <c:smooth val="0"/>
        </c:ser>
        <c:ser>
          <c:idx val="8"/>
          <c:order val="8"/>
          <c:tx>
            <c:strRef>
              <c:f>'11 pav.'!$I$12</c:f>
              <c:strCache>
                <c:ptCount val="1"/>
                <c:pt idx="0">
                  <c:v>IFI</c:v>
                </c:pt>
              </c:strCache>
            </c:strRef>
          </c:tx>
          <c:spPr>
            <a:ln w="28575" cap="rnd">
              <a:noFill/>
              <a:round/>
            </a:ln>
            <a:effectLst/>
          </c:spPr>
          <c:marker>
            <c:symbol val="circle"/>
            <c:size val="5"/>
            <c:spPr>
              <a:noFill/>
              <a:ln w="9525">
                <a:noFill/>
              </a:ln>
              <a:effectLst/>
            </c:spPr>
          </c:marker>
          <c:dPt>
            <c:idx val="7"/>
            <c:marker>
              <c:symbol val="circle"/>
              <c:size val="5"/>
              <c:spPr>
                <a:solidFill>
                  <a:srgbClr val="D41A1F"/>
                </a:solidFill>
                <a:ln w="9525">
                  <a:noFill/>
                </a:ln>
                <a:effectLst/>
              </c:spPr>
            </c:marker>
            <c:bubble3D val="0"/>
          </c:dPt>
          <c:dPt>
            <c:idx val="8"/>
            <c:marker>
              <c:symbol val="circle"/>
              <c:size val="5"/>
              <c:spPr>
                <a:solidFill>
                  <a:srgbClr val="D41A1F"/>
                </a:solidFill>
                <a:ln w="9525">
                  <a:noFill/>
                </a:ln>
                <a:effectLst/>
              </c:spPr>
            </c:marker>
            <c:bubble3D val="0"/>
          </c:dPt>
          <c:dPt>
            <c:idx val="9"/>
            <c:marker>
              <c:symbol val="circle"/>
              <c:size val="5"/>
              <c:spPr>
                <a:noFill/>
                <a:ln w="9525">
                  <a:noFill/>
                </a:ln>
                <a:effectLst/>
              </c:spPr>
            </c:marker>
            <c:bubble3D val="0"/>
            <c:spPr>
              <a:ln w="28575" cap="rnd">
                <a:noFill/>
                <a:round/>
              </a:ln>
              <a:effectLst/>
            </c:spPr>
          </c:dPt>
          <c:cat>
            <c:strRef>
              <c:f>'11 pav.'!$J$3:$S$3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'11 pav.'!$J$12:$S$12</c:f>
              <c:numCache>
                <c:formatCode>General</c:formatCode>
                <c:ptCount val="10"/>
                <c:pt idx="7" formatCode="0.0">
                  <c:v>0.1</c:v>
                </c:pt>
                <c:pt idx="8" formatCode="0.0">
                  <c:v>0.5</c:v>
                </c:pt>
              </c:numCache>
            </c:numRef>
          </c:val>
          <c:smooth val="0"/>
        </c:ser>
        <c:dLbls>
          <c:showLegendKey val="0"/>
          <c:showVal val="0"/>
          <c:showCatName val="0"/>
          <c:showSerName val="0"/>
          <c:showPercent val="0"/>
          <c:showBubbleSize val="0"/>
        </c:dLbls>
        <c:marker val="1"/>
        <c:smooth val="0"/>
        <c:axId val="525613848"/>
        <c:axId val="525611496"/>
      </c:lineChart>
      <c:catAx>
        <c:axId val="525613848"/>
        <c:scaling>
          <c:orientation val="minMax"/>
        </c:scaling>
        <c:delete val="0"/>
        <c:axPos val="b"/>
        <c:majorGridlines>
          <c:spPr>
            <a:ln w="9525" cap="flat" cmpd="sng" algn="ctr">
              <a:solidFill>
                <a:srgbClr val="D1D1D1"/>
              </a:solidFill>
              <a:prstDash val="dash"/>
              <a:round/>
            </a:ln>
            <a:effectLst/>
          </c:spPr>
        </c:majorGridlines>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5611496"/>
        <c:crosses val="autoZero"/>
        <c:auto val="1"/>
        <c:lblAlgn val="ctr"/>
        <c:lblOffset val="100"/>
        <c:tickMarkSkip val="2"/>
        <c:noMultiLvlLbl val="0"/>
      </c:catAx>
      <c:valAx>
        <c:axId val="525611496"/>
        <c:scaling>
          <c:orientation val="minMax"/>
          <c:max val="50"/>
          <c:min val="0"/>
        </c:scaling>
        <c:delete val="0"/>
        <c:axPos val="l"/>
        <c:majorGridlines>
          <c:spPr>
            <a:ln w="9525" cap="flat" cmpd="sng" algn="ctr">
              <a:solidFill>
                <a:srgbClr val="D1D1D1"/>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proc. BVP</a:t>
                </a:r>
              </a:p>
            </c:rich>
          </c:tx>
          <c:layout>
            <c:manualLayout>
              <c:xMode val="edge"/>
              <c:yMode val="edge"/>
              <c:x val="1.578568965952187E-2"/>
              <c:y val="1.7554946887008212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 0.0;\ \–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5613848"/>
        <c:crosses val="autoZero"/>
        <c:crossBetween val="midCat"/>
        <c:majorUnit val="10"/>
      </c:valAx>
      <c:spPr>
        <a:noFill/>
        <a:ln w="9525">
          <a:solidFill>
            <a:srgbClr val="D1D1D1"/>
          </a:solidFill>
          <a:prstDash val="dash"/>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4.7215535964181606E-2"/>
          <c:y val="0.92361025087743831"/>
          <c:w val="0.89967690238248832"/>
          <c:h val="7.21607293893561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zero"/>
    <c:showDLblsOverMax val="0"/>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4"/>
</c:chartSpace>
</file>

<file path=xl/charts/chart22.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5814232355408"/>
          <c:y val="9.1926025219624244E-2"/>
          <c:w val="0.75017298772598517"/>
          <c:h val="0.70427223830406904"/>
        </c:manualLayout>
      </c:layout>
      <c:scatterChart>
        <c:scatterStyle val="smoothMarker"/>
        <c:varyColors val="0"/>
        <c:ser>
          <c:idx val="0"/>
          <c:order val="0"/>
          <c:tx>
            <c:strRef>
              <c:f>'12 pav.'!$N$5</c:f>
              <c:strCache>
                <c:ptCount val="1"/>
                <c:pt idx="0">
                  <c:v>Struktūrinis pirminis balansas</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dPt>
            <c:idx val="11"/>
            <c:marker>
              <c:symbol val="circle"/>
              <c:size val="5"/>
              <c:spPr>
                <a:solidFill>
                  <a:srgbClr val="47ABD9"/>
                </a:solidFill>
                <a:ln w="9525">
                  <a:solidFill>
                    <a:srgbClr val="47ABD9"/>
                  </a:solidFill>
                </a:ln>
                <a:effectLst/>
              </c:spPr>
            </c:marker>
            <c:bubble3D val="0"/>
          </c:dPt>
          <c:dPt>
            <c:idx val="12"/>
            <c:marker>
              <c:symbol val="circle"/>
              <c:size val="5"/>
              <c:spPr>
                <a:solidFill>
                  <a:schemeClr val="accent3"/>
                </a:solidFill>
                <a:ln w="9525">
                  <a:solidFill>
                    <a:schemeClr val="accent3"/>
                  </a:solidFill>
                </a:ln>
                <a:effectLst/>
              </c:spPr>
            </c:marker>
            <c:bubble3D val="0"/>
          </c:dPt>
          <c:dPt>
            <c:idx val="13"/>
            <c:marker>
              <c:symbol val="circle"/>
              <c:size val="5"/>
              <c:spPr>
                <a:solidFill>
                  <a:srgbClr val="D41A1F"/>
                </a:solidFill>
                <a:ln w="9525">
                  <a:solidFill>
                    <a:srgbClr val="D41A1F"/>
                  </a:solidFill>
                </a:ln>
                <a:effectLst/>
              </c:spPr>
            </c:marker>
            <c:bubble3D val="0"/>
          </c:dPt>
          <c:dLbls>
            <c:dLbl>
              <c:idx val="0"/>
              <c:layout>
                <c:manualLayout>
                  <c:x val="-6.9588483801394208E-2"/>
                  <c:y val="-3.4245544146865745E-2"/>
                </c:manualLayout>
              </c:layout>
              <c:tx>
                <c:rich>
                  <a:bodyPr/>
                  <a:lstStyle/>
                  <a:p>
                    <a:r>
                      <a:rPr lang="en-US"/>
                      <a:t>2007</a:t>
                    </a:r>
                  </a:p>
                </c:rich>
              </c:tx>
              <c:showLegendKey val="0"/>
              <c:showVal val="1"/>
              <c:showCatName val="0"/>
              <c:showSerName val="0"/>
              <c:showPercent val="0"/>
              <c:showBubbleSize val="0"/>
              <c:extLst>
                <c:ext xmlns:c15="http://schemas.microsoft.com/office/drawing/2012/chart" uri="{CE6537A1-D6FC-4f65-9D91-7224C49458BB}"/>
              </c:extLst>
            </c:dLbl>
            <c:dLbl>
              <c:idx val="1"/>
              <c:layout>
                <c:manualLayout>
                  <c:x val="-8.386304458116739E-2"/>
                  <c:y val="0"/>
                </c:manualLayout>
              </c:layout>
              <c:tx>
                <c:rich>
                  <a:bodyPr/>
                  <a:lstStyle/>
                  <a:p>
                    <a:r>
                      <a:rPr lang="en-US"/>
                      <a:t>2008</a:t>
                    </a:r>
                  </a:p>
                </c:rich>
              </c:tx>
              <c:showLegendKey val="0"/>
              <c:showVal val="1"/>
              <c:showCatName val="0"/>
              <c:showSerName val="0"/>
              <c:showPercent val="0"/>
              <c:showBubbleSize val="0"/>
              <c:extLst>
                <c:ext xmlns:c15="http://schemas.microsoft.com/office/drawing/2012/chart" uri="{CE6537A1-D6FC-4f65-9D91-7224C49458BB}"/>
              </c:extLst>
            </c:dLbl>
            <c:dLbl>
              <c:idx val="2"/>
              <c:layout>
                <c:manualLayout>
                  <c:x val="-8.3862974332344645E-2"/>
                  <c:y val="3.1391748801293598E-2"/>
                </c:manualLayout>
              </c:layout>
              <c:tx>
                <c:rich>
                  <a:bodyPr/>
                  <a:lstStyle/>
                  <a:p>
                    <a:r>
                      <a:rPr lang="en-US"/>
                      <a:t>2009</a:t>
                    </a:r>
                  </a:p>
                </c:rich>
              </c:tx>
              <c:showLegendKey val="0"/>
              <c:showVal val="1"/>
              <c:showCatName val="0"/>
              <c:showSerName val="0"/>
              <c:showPercent val="0"/>
              <c:showBubbleSize val="0"/>
              <c:extLst>
                <c:ext xmlns:c15="http://schemas.microsoft.com/office/drawing/2012/chart" uri="{CE6537A1-D6FC-4f65-9D91-7224C49458BB}">
                  <c15:layout>
                    <c:manualLayout>
                      <c:w val="5.9703350461401287E-2"/>
                      <c:h val="4.1380032510796111E-2"/>
                    </c:manualLayout>
                  </c15:layout>
                </c:ext>
              </c:extLst>
            </c:dLbl>
            <c:dLbl>
              <c:idx val="3"/>
              <c:layout>
                <c:manualLayout>
                  <c:x val="1.9627521072188112E-2"/>
                  <c:y val="1.7122772073432872E-2"/>
                </c:manualLayout>
              </c:layout>
              <c:tx>
                <c:rich>
                  <a:bodyPr/>
                  <a:lstStyle/>
                  <a:p>
                    <a:r>
                      <a:rPr lang="en-US"/>
                      <a:t>2010</a:t>
                    </a:r>
                  </a:p>
                </c:rich>
              </c:tx>
              <c:showLegendKey val="0"/>
              <c:showVal val="1"/>
              <c:showCatName val="0"/>
              <c:showSerName val="0"/>
              <c:showPercent val="0"/>
              <c:showBubbleSize val="0"/>
              <c:extLst>
                <c:ext xmlns:c15="http://schemas.microsoft.com/office/drawing/2012/chart" uri="{CE6537A1-D6FC-4f65-9D91-7224C49458BB}"/>
              </c:extLst>
            </c:dLbl>
            <c:dLbl>
              <c:idx val="4"/>
              <c:layout>
                <c:manualLayout>
                  <c:x val="-7.6725764191280799E-2"/>
                  <c:y val="1.712277207343282E-2"/>
                </c:manualLayout>
              </c:layout>
              <c:tx>
                <c:rich>
                  <a:bodyPr/>
                  <a:lstStyle/>
                  <a:p>
                    <a:r>
                      <a:rPr lang="en-US"/>
                      <a:t>2011</a:t>
                    </a:r>
                  </a:p>
                </c:rich>
              </c:tx>
              <c:showLegendKey val="0"/>
              <c:showVal val="1"/>
              <c:showCatName val="0"/>
              <c:showSerName val="0"/>
              <c:showPercent val="0"/>
              <c:showBubbleSize val="0"/>
              <c:extLst>
                <c:ext xmlns:c15="http://schemas.microsoft.com/office/drawing/2012/chart" uri="{CE6537A1-D6FC-4f65-9D91-7224C49458BB}"/>
              </c:extLst>
            </c:dLbl>
            <c:dLbl>
              <c:idx val="5"/>
              <c:layout>
                <c:manualLayout>
                  <c:x val="-2.6764801462074762E-2"/>
                  <c:y val="5.4186822323501277E-2"/>
                </c:manualLayout>
              </c:layout>
              <c:tx>
                <c:rich>
                  <a:bodyPr/>
                  <a:lstStyle/>
                  <a:p>
                    <a:r>
                      <a:rPr lang="en-US"/>
                      <a:t>2012</a:t>
                    </a:r>
                  </a:p>
                </c:rich>
              </c:tx>
              <c:showLegendKey val="0"/>
              <c:showVal val="1"/>
              <c:showCatName val="0"/>
              <c:showSerName val="0"/>
              <c:showPercent val="0"/>
              <c:showBubbleSize val="0"/>
              <c:extLst>
                <c:ext xmlns:c15="http://schemas.microsoft.com/office/drawing/2012/chart" uri="{CE6537A1-D6FC-4f65-9D91-7224C49458BB}"/>
              </c:extLst>
            </c:dLbl>
            <c:dLbl>
              <c:idx val="6"/>
              <c:layout>
                <c:manualLayout>
                  <c:x val="-3.2117761754489639E-2"/>
                  <c:y val="-4.8514520874726477E-2"/>
                </c:manualLayout>
              </c:layout>
              <c:tx>
                <c:rich>
                  <a:bodyPr/>
                  <a:lstStyle/>
                  <a:p>
                    <a:r>
                      <a:rPr lang="en-US"/>
                      <a:t>2013</a:t>
                    </a:r>
                  </a:p>
                </c:rich>
              </c:tx>
              <c:showLegendKey val="0"/>
              <c:showVal val="1"/>
              <c:showCatName val="0"/>
              <c:showSerName val="0"/>
              <c:showPercent val="0"/>
              <c:showBubbleSize val="0"/>
              <c:extLst>
                <c:ext xmlns:c15="http://schemas.microsoft.com/office/drawing/2012/chart" uri="{CE6537A1-D6FC-4f65-9D91-7224C49458BB}"/>
              </c:extLst>
            </c:dLbl>
            <c:dLbl>
              <c:idx val="7"/>
              <c:layout>
                <c:manualLayout>
                  <c:x val="-8.0294404386224094E-2"/>
                  <c:y val="3.9953134838010038E-2"/>
                </c:manualLayout>
              </c:layout>
              <c:tx>
                <c:rich>
                  <a:bodyPr/>
                  <a:lstStyle/>
                  <a:p>
                    <a:r>
                      <a:rPr lang="en-US"/>
                      <a:t>2014</a:t>
                    </a:r>
                  </a:p>
                </c:rich>
              </c:tx>
              <c:showLegendKey val="0"/>
              <c:showVal val="1"/>
              <c:showCatName val="0"/>
              <c:showSerName val="0"/>
              <c:showPercent val="0"/>
              <c:showBubbleSize val="0"/>
              <c:extLst>
                <c:ext xmlns:c15="http://schemas.microsoft.com/office/drawing/2012/chart" uri="{CE6537A1-D6FC-4f65-9D91-7224C49458BB}"/>
              </c:extLst>
            </c:dLbl>
            <c:dLbl>
              <c:idx val="8"/>
              <c:layout>
                <c:manualLayout>
                  <c:x val="3.1890717559409712E-2"/>
                  <c:y val="-3.4261179458562434E-2"/>
                </c:manualLayout>
              </c:layout>
              <c:tx>
                <c:rich>
                  <a:bodyPr/>
                  <a:lstStyle/>
                  <a:p>
                    <a:r>
                      <a:rPr lang="en-US"/>
                      <a:t>2015</a:t>
                    </a:r>
                  </a:p>
                </c:rich>
              </c:tx>
              <c:showLegendKey val="0"/>
              <c:showVal val="1"/>
              <c:showCatName val="0"/>
              <c:showSerName val="0"/>
              <c:showPercent val="0"/>
              <c:showBubbleSize val="0"/>
              <c:extLst>
                <c:ext xmlns:c15="http://schemas.microsoft.com/office/drawing/2012/chart" uri="{CE6537A1-D6FC-4f65-9D91-7224C49458BB}"/>
              </c:extLst>
            </c:dLbl>
            <c:dLbl>
              <c:idx val="9"/>
              <c:layout>
                <c:manualLayout>
                  <c:x val="1.0716176912949205E-2"/>
                  <c:y val="-9.1944906352701292E-2"/>
                </c:manualLayout>
              </c:layout>
              <c:tx>
                <c:rich>
                  <a:bodyPr/>
                  <a:lstStyle/>
                  <a:p>
                    <a:r>
                      <a:rPr lang="en-US"/>
                      <a:t>2016</a:t>
                    </a:r>
                  </a:p>
                </c:rich>
              </c:tx>
              <c:showLegendKey val="0"/>
              <c:showVal val="1"/>
              <c:showCatName val="0"/>
              <c:showSerName val="0"/>
              <c:showPercent val="0"/>
              <c:showBubbleSize val="0"/>
              <c:extLst>
                <c:ext xmlns:c15="http://schemas.microsoft.com/office/drawing/2012/chart" uri="{CE6537A1-D6FC-4f65-9D91-7224C49458BB}"/>
              </c:extLst>
            </c:dLbl>
            <c:dLbl>
              <c:idx val="10"/>
              <c:layout>
                <c:manualLayout>
                  <c:x val="-0.10122110718607522"/>
                  <c:y val="5.4128486721182444E-2"/>
                </c:manualLayout>
              </c:layout>
              <c:tx>
                <c:rich>
                  <a:bodyPr/>
                  <a:lstStyle/>
                  <a:p>
                    <a:r>
                      <a:rPr lang="en-US"/>
                      <a:t>2017</a:t>
                    </a:r>
                  </a:p>
                </c:rich>
              </c:tx>
              <c:showLegendKey val="0"/>
              <c:showVal val="1"/>
              <c:showCatName val="0"/>
              <c:showSerName val="0"/>
              <c:showPercent val="0"/>
              <c:showBubbleSize val="0"/>
              <c:extLst>
                <c:ext xmlns:c15="http://schemas.microsoft.com/office/drawing/2012/chart" uri="{CE6537A1-D6FC-4f65-9D91-7224C49458BB}"/>
              </c:extLst>
            </c:dLbl>
            <c:dLbl>
              <c:idx val="11"/>
              <c:layout>
                <c:manualLayout>
                  <c:x val="1.6087261401629801E-2"/>
                  <c:y val="-6.1105129071700485E-3"/>
                </c:manualLayout>
              </c:layout>
              <c:tx>
                <c:rich>
                  <a:bodyPr rot="0" spcFirstLastPara="1" vertOverflow="ellipsis" vert="horz" wrap="square" lIns="38100" tIns="19050" rIns="38100" bIns="19050" anchor="ctr" anchorCtr="1">
                    <a:spAutoFit/>
                  </a:bodyPr>
                  <a:lstStyle/>
                  <a:p>
                    <a:pPr>
                      <a:defRPr sz="1000" b="0" i="0" u="none" strike="noStrike" kern="1200" baseline="0">
                        <a:solidFill>
                          <a:schemeClr val="accent3"/>
                        </a:solidFill>
                        <a:latin typeface="+mn-lt"/>
                        <a:ea typeface="+mn-ea"/>
                        <a:cs typeface="+mn-cs"/>
                      </a:defRPr>
                    </a:pPr>
                    <a:r>
                      <a:rPr lang="en-US">
                        <a:solidFill>
                          <a:schemeClr val="tx1"/>
                        </a:solidFill>
                      </a:rPr>
                      <a:t>2018</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3"/>
                      </a:solidFill>
                      <a:latin typeface="+mn-lt"/>
                      <a:ea typeface="+mn-ea"/>
                      <a:cs typeface="+mn-cs"/>
                    </a:defRPr>
                  </a:pPr>
                  <a:endParaRPr lang="lt-LT"/>
                </a:p>
              </c:txPr>
              <c:showLegendKey val="0"/>
              <c:showVal val="1"/>
              <c:showCatName val="0"/>
              <c:showSerName val="0"/>
              <c:showPercent val="0"/>
              <c:showBubbleSize val="0"/>
              <c:extLst>
                <c:ext xmlns:c15="http://schemas.microsoft.com/office/drawing/2012/chart" uri="{CE6537A1-D6FC-4f65-9D91-7224C49458BB}"/>
              </c:extLst>
            </c:dLbl>
            <c:dLbl>
              <c:idx val="12"/>
              <c:layout>
                <c:manualLayout>
                  <c:x val="-2.3142491166561852E-2"/>
                  <c:y val="3.733698318828603E-2"/>
                </c:manualLayout>
              </c:layout>
              <c:tx>
                <c:rich>
                  <a:bodyPr rot="0" spcFirstLastPara="1" vertOverflow="ellipsis" vert="horz" wrap="square" lIns="38100" tIns="19050" rIns="38100" bIns="19050" anchor="ctr" anchorCtr="1">
                    <a:spAutoFit/>
                  </a:bodyPr>
                  <a:lstStyle/>
                  <a:p>
                    <a:pPr>
                      <a:defRPr sz="1000" b="0" i="0" u="none" strike="noStrike" kern="1200" baseline="0">
                        <a:solidFill>
                          <a:schemeClr val="accent3"/>
                        </a:solidFill>
                        <a:latin typeface="+mn-lt"/>
                        <a:ea typeface="+mn-ea"/>
                        <a:cs typeface="+mn-cs"/>
                      </a:defRPr>
                    </a:pPr>
                    <a:r>
                      <a:rPr lang="en-US">
                        <a:solidFill>
                          <a:schemeClr val="accent3"/>
                        </a:solidFill>
                      </a:rPr>
                      <a:t>2019P</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3"/>
                      </a:solidFill>
                      <a:latin typeface="+mn-lt"/>
                      <a:ea typeface="+mn-ea"/>
                      <a:cs typeface="+mn-cs"/>
                    </a:defRPr>
                  </a:pPr>
                  <a:endParaRPr lang="lt-LT"/>
                </a:p>
              </c:txPr>
              <c:showLegendKey val="0"/>
              <c:showVal val="1"/>
              <c:showCatName val="0"/>
              <c:showSerName val="0"/>
              <c:showPercent val="0"/>
              <c:showBubbleSize val="0"/>
              <c:extLst>
                <c:ext xmlns:c15="http://schemas.microsoft.com/office/drawing/2012/chart" uri="{CE6537A1-D6FC-4f65-9D91-7224C49458BB}"/>
              </c:extLst>
            </c:dLbl>
            <c:dLbl>
              <c:idx val="13"/>
              <c:layout>
                <c:manualLayout>
                  <c:x val="7.0237582923466579E-3"/>
                  <c:y val="-6.9026721564197882E-2"/>
                </c:manualLayout>
              </c:layout>
              <c:tx>
                <c:rich>
                  <a:bodyPr rot="0" spcFirstLastPara="1" vertOverflow="ellipsis" vert="horz" wrap="square" lIns="38100" tIns="19050" rIns="38100" bIns="19050" anchor="ctr" anchorCtr="0">
                    <a:spAutoFit/>
                  </a:bodyPr>
                  <a:lstStyle/>
                  <a:p>
                    <a:pPr algn="ctr" rtl="0">
                      <a:defRPr lang="en-US" sz="1000" b="0" i="0" u="none" strike="noStrike" kern="1200" baseline="0">
                        <a:solidFill>
                          <a:schemeClr val="accent3"/>
                        </a:solidFill>
                        <a:latin typeface="+mn-lt"/>
                        <a:ea typeface="+mn-ea"/>
                        <a:cs typeface="+mn-cs"/>
                      </a:defRPr>
                    </a:pPr>
                    <a:r>
                      <a:rPr lang="en-US" sz="1000" b="0" i="0" u="none" strike="noStrike" kern="1200" baseline="0">
                        <a:solidFill>
                          <a:srgbClr val="D41A1F"/>
                        </a:solidFill>
                        <a:latin typeface="+mn-lt"/>
                        <a:ea typeface="+mn-ea"/>
                        <a:cs typeface="+mn-cs"/>
                      </a:rPr>
                      <a:t>2020P</a:t>
                    </a:r>
                  </a:p>
                </c:rich>
              </c:tx>
              <c:spPr>
                <a:noFill/>
                <a:ln>
                  <a:noFill/>
                </a:ln>
                <a:effectLst/>
              </c:spPr>
              <c:txPr>
                <a:bodyPr rot="0" spcFirstLastPara="1" vertOverflow="ellipsis" vert="horz" wrap="square" lIns="38100" tIns="19050" rIns="38100" bIns="19050" anchor="ctr" anchorCtr="0">
                  <a:spAutoFit/>
                </a:bodyPr>
                <a:lstStyle/>
                <a:p>
                  <a:pPr algn="ctr" rtl="0">
                    <a:defRPr lang="en-US" sz="1000" b="0" i="0" u="none" strike="noStrike" kern="1200" baseline="0">
                      <a:solidFill>
                        <a:schemeClr val="accent3"/>
                      </a:solidFill>
                      <a:latin typeface="+mn-lt"/>
                      <a:ea typeface="+mn-ea"/>
                      <a:cs typeface="+mn-cs"/>
                    </a:defRPr>
                  </a:pPr>
                  <a:endParaRPr lang="lt-LT"/>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accent2"/>
                      </a:solidFill>
                      <a:round/>
                    </a:ln>
                    <a:effectLst/>
                  </c:spPr>
                </c15:leaderLines>
              </c:ext>
            </c:extLst>
          </c:dLbls>
          <c:xVal>
            <c:numRef>
              <c:f>'12 pav.'!$O$4:$AB$4</c:f>
              <c:numCache>
                <c:formatCode>0.0;\ \–0.0</c:formatCode>
                <c:ptCount val="14"/>
                <c:pt idx="0">
                  <c:v>12.993217645299501</c:v>
                </c:pt>
                <c:pt idx="1">
                  <c:v>11.042330888396901</c:v>
                </c:pt>
                <c:pt idx="2">
                  <c:v>-7.9570737303031196</c:v>
                </c:pt>
                <c:pt idx="3">
                  <c:v>-8.0897673631834408</c:v>
                </c:pt>
                <c:pt idx="4">
                  <c:v>-4.5695964068894206</c:v>
                </c:pt>
                <c:pt idx="5">
                  <c:v>-2.8425826807165322</c:v>
                </c:pt>
                <c:pt idx="6">
                  <c:v>-1.3522938060335665</c:v>
                </c:pt>
                <c:pt idx="7">
                  <c:v>-6.1506111803555363E-3</c:v>
                </c:pt>
                <c:pt idx="8">
                  <c:v>-0.31510308308531076</c:v>
                </c:pt>
                <c:pt idx="9">
                  <c:v>-0.37657613454533667</c:v>
                </c:pt>
                <c:pt idx="10">
                  <c:v>1.1368977122454327</c:v>
                </c:pt>
                <c:pt idx="11">
                  <c:v>1.7721712453671934</c:v>
                </c:pt>
                <c:pt idx="12">
                  <c:v>1.5118463447552077</c:v>
                </c:pt>
                <c:pt idx="13">
                  <c:v>0.99895087666488358</c:v>
                </c:pt>
              </c:numCache>
            </c:numRef>
          </c:xVal>
          <c:yVal>
            <c:numRef>
              <c:f>'12 pav.'!$O$5:$AB$5</c:f>
              <c:numCache>
                <c:formatCode>0.0;\ \–0.0</c:formatCode>
                <c:ptCount val="14"/>
                <c:pt idx="0">
                  <c:v>-2.3556722467436622</c:v>
                </c:pt>
                <c:pt idx="1">
                  <c:v>-2.3847906557106366</c:v>
                </c:pt>
                <c:pt idx="2">
                  <c:v>2.4404045956003353</c:v>
                </c:pt>
                <c:pt idx="3">
                  <c:v>2.7299401033104695</c:v>
                </c:pt>
                <c:pt idx="4">
                  <c:v>0.54790167189380901</c:v>
                </c:pt>
                <c:pt idx="5">
                  <c:v>1.0493750490266078</c:v>
                </c:pt>
                <c:pt idx="6">
                  <c:v>1.1629996047954909</c:v>
                </c:pt>
                <c:pt idx="7">
                  <c:v>0.1150388039196184</c:v>
                </c:pt>
                <c:pt idx="8">
                  <c:v>0.4180032315726756</c:v>
                </c:pt>
                <c:pt idx="9">
                  <c:v>0.40774208286494917</c:v>
                </c:pt>
                <c:pt idx="10">
                  <c:v>-0.41497563442683516</c:v>
                </c:pt>
                <c:pt idx="11">
                  <c:v>-0.26973771557532333</c:v>
                </c:pt>
                <c:pt idx="12">
                  <c:v>-0.55539748875772466</c:v>
                </c:pt>
                <c:pt idx="13">
                  <c:v>-0.29537546485987265</c:v>
                </c:pt>
              </c:numCache>
            </c:numRef>
          </c:yVal>
          <c:smooth val="1"/>
        </c:ser>
        <c:dLbls>
          <c:showLegendKey val="0"/>
          <c:showVal val="0"/>
          <c:showCatName val="0"/>
          <c:showSerName val="0"/>
          <c:showPercent val="0"/>
          <c:showBubbleSize val="0"/>
        </c:dLbls>
        <c:axId val="525611888"/>
        <c:axId val="525613064"/>
      </c:scatterChart>
      <c:valAx>
        <c:axId val="525611888"/>
        <c:scaling>
          <c:orientation val="minMax"/>
          <c:max val="13.5"/>
          <c:min val="-13.5"/>
        </c:scaling>
        <c:delete val="0"/>
        <c:axPos val="b"/>
        <c:majorGridlines>
          <c:spPr>
            <a:ln w="12700" cap="flat" cmpd="sng" algn="ctr">
              <a:solidFill>
                <a:schemeClr val="accent4"/>
              </a:solidFill>
              <a:prstDash val="dash"/>
              <a:round/>
            </a:ln>
            <a:effectLst/>
          </c:spPr>
        </c:majorGridlines>
        <c:numFmt formatCode="0.0;\–0.0" sourceLinked="0"/>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5613064"/>
        <c:crosses val="autoZero"/>
        <c:crossBetween val="midCat"/>
        <c:majorUnit val="3"/>
      </c:valAx>
      <c:valAx>
        <c:axId val="525613064"/>
        <c:scaling>
          <c:orientation val="minMax"/>
          <c:max val="3"/>
          <c:min val="-3"/>
        </c:scaling>
        <c:delete val="0"/>
        <c:axPos val="l"/>
        <c:majorGridlines>
          <c:spPr>
            <a:ln w="12700" cap="flat" cmpd="sng" algn="ctr">
              <a:solidFill>
                <a:schemeClr val="accent4"/>
              </a:solidFill>
              <a:prstDash val="dash"/>
              <a:round/>
            </a:ln>
            <a:effectLst/>
          </c:spPr>
        </c:majorGridlines>
        <c:numFmt formatCode="0.0;\ &quot;–&quot;0.0" sourceLinked="0"/>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5611888"/>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55693247238917E-2"/>
          <c:y val="0.10282226549609526"/>
          <c:w val="0.83854211971428971"/>
          <c:h val="0.72796928743770883"/>
        </c:manualLayout>
      </c:layout>
      <c:areaChart>
        <c:grouping val="stacked"/>
        <c:varyColors val="0"/>
        <c:ser>
          <c:idx val="1"/>
          <c:order val="1"/>
          <c:spPr>
            <a:noFill/>
            <a:ln>
              <a:noFill/>
            </a:ln>
            <a:effectLst/>
          </c:spPr>
          <c:cat>
            <c:strRef>
              <c:f>'13 pav.'!$K$3:$T$3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'13 pav.'!$K$5:$T$5</c:f>
              <c:numCache>
                <c:formatCode>0.0;\ \–0.0</c:formatCode>
                <c:ptCount val="10"/>
                <c:pt idx="0">
                  <c:v>-2.7669266113160171</c:v>
                </c:pt>
                <c:pt idx="1">
                  <c:v>-1.4038241263650364</c:v>
                </c:pt>
                <c:pt idx="2">
                  <c:v>-1.1562662572272644</c:v>
                </c:pt>
                <c:pt idx="3">
                  <c:v>-0.72881487280052648</c:v>
                </c:pt>
                <c:pt idx="4">
                  <c:v>-0.29532288597672218</c:v>
                </c:pt>
                <c:pt idx="5">
                  <c:v>-0.57131047861754902</c:v>
                </c:pt>
                <c:pt idx="6">
                  <c:v>-0.49159912153840291</c:v>
                </c:pt>
                <c:pt idx="7">
                  <c:v>-0.94076673182791559</c:v>
                </c:pt>
                <c:pt idx="8">
                  <c:v>-0.94898907103145946</c:v>
                </c:pt>
                <c:pt idx="9">
                  <c:v>-0.87448169360663663</c:v>
                </c:pt>
              </c:numCache>
            </c:numRef>
          </c:val>
        </c:ser>
        <c:ser>
          <c:idx val="2"/>
          <c:order val="2"/>
          <c:tx>
            <c:strRef>
              <c:f>'13 pav.'!$J$6</c:f>
              <c:strCache>
                <c:ptCount val="1"/>
                <c:pt idx="0">
                  <c:v>80 proc.</c:v>
                </c:pt>
              </c:strCache>
            </c:strRef>
          </c:tx>
          <c:spPr>
            <a:solidFill>
              <a:srgbClr val="D1D1D1"/>
            </a:solidFill>
            <a:ln>
              <a:noFill/>
            </a:ln>
            <a:effectLst/>
          </c:spPr>
          <c:cat>
            <c:strRef>
              <c:f>'13 pav.'!$K$3:$T$3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'13 pav.'!$K$6:$T$6</c:f>
              <c:numCache>
                <c:formatCode>0.0;\ \–0.0</c:formatCode>
                <c:ptCount val="10"/>
                <c:pt idx="7">
                  <c:v>0.18563411278047348</c:v>
                </c:pt>
                <c:pt idx="8">
                  <c:v>0.22278461916086645</c:v>
                </c:pt>
                <c:pt idx="9">
                  <c:v>0.30019160532806688</c:v>
                </c:pt>
              </c:numCache>
            </c:numRef>
          </c:val>
        </c:ser>
        <c:ser>
          <c:idx val="3"/>
          <c:order val="3"/>
          <c:tx>
            <c:strRef>
              <c:f>'13 pav.'!$J$7</c:f>
              <c:strCache>
                <c:ptCount val="1"/>
                <c:pt idx="0">
                  <c:v>60 proc.</c:v>
                </c:pt>
              </c:strCache>
            </c:strRef>
          </c:tx>
          <c:spPr>
            <a:solidFill>
              <a:srgbClr val="47ABD9"/>
            </a:solidFill>
            <a:ln>
              <a:noFill/>
            </a:ln>
            <a:effectLst/>
          </c:spPr>
          <c:cat>
            <c:strRef>
              <c:f>'13 pav.'!$K$3:$T$3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'13 pav.'!$K$7:$T$7</c:f>
              <c:numCache>
                <c:formatCode>0.0;\ \–0.0</c:formatCode>
                <c:ptCount val="10"/>
                <c:pt idx="7">
                  <c:v>0.13385525569335588</c:v>
                </c:pt>
                <c:pt idx="8">
                  <c:v>0.16064338453563343</c:v>
                </c:pt>
                <c:pt idx="9">
                  <c:v>0.21645926756848688</c:v>
                </c:pt>
              </c:numCache>
            </c:numRef>
          </c:val>
        </c:ser>
        <c:ser>
          <c:idx val="4"/>
          <c:order val="4"/>
          <c:tx>
            <c:strRef>
              <c:f>'13 pav.'!$J$8</c:f>
              <c:strCache>
                <c:ptCount val="1"/>
                <c:pt idx="0">
                  <c:v>40 proc.</c:v>
                </c:pt>
              </c:strCache>
            </c:strRef>
          </c:tx>
          <c:spPr>
            <a:solidFill>
              <a:srgbClr val="00244D"/>
            </a:solidFill>
            <a:ln>
              <a:noFill/>
            </a:ln>
            <a:effectLst/>
          </c:spPr>
          <c:cat>
            <c:strRef>
              <c:f>'13 pav.'!$K$3:$T$3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'13 pav.'!$K$8:$T$8</c:f>
              <c:numCache>
                <c:formatCode>0.0;\ \–0.0</c:formatCode>
                <c:ptCount val="10"/>
                <c:pt idx="7">
                  <c:v>0.22127736335408621</c:v>
                </c:pt>
                <c:pt idx="8">
                  <c:v>0.2655610673349596</c:v>
                </c:pt>
                <c:pt idx="9">
                  <c:v>0.35783082071008304</c:v>
                </c:pt>
              </c:numCache>
            </c:numRef>
          </c:val>
        </c:ser>
        <c:ser>
          <c:idx val="5"/>
          <c:order val="5"/>
          <c:tx>
            <c:strRef>
              <c:f>'13 pav.'!$J$9</c:f>
              <c:strCache>
                <c:ptCount val="1"/>
                <c:pt idx="0">
                  <c:v>40 proc.</c:v>
                </c:pt>
              </c:strCache>
            </c:strRef>
          </c:tx>
          <c:spPr>
            <a:solidFill>
              <a:srgbClr val="00244D"/>
            </a:solidFill>
            <a:ln>
              <a:noFill/>
            </a:ln>
            <a:effectLst/>
          </c:spPr>
          <c:cat>
            <c:strRef>
              <c:f>'13 pav.'!$K$3:$T$3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'13 pav.'!$K$9:$T$9</c:f>
              <c:numCache>
                <c:formatCode>0.0;\ \–0.0</c:formatCode>
                <c:ptCount val="10"/>
                <c:pt idx="7">
                  <c:v>0.22127736335408613</c:v>
                </c:pt>
                <c:pt idx="8">
                  <c:v>0.26556106733495954</c:v>
                </c:pt>
                <c:pt idx="9">
                  <c:v>0.35783082071008243</c:v>
                </c:pt>
              </c:numCache>
            </c:numRef>
          </c:val>
        </c:ser>
        <c:ser>
          <c:idx val="6"/>
          <c:order val="6"/>
          <c:tx>
            <c:strRef>
              <c:f>'13 pav.'!$J$10</c:f>
              <c:strCache>
                <c:ptCount val="1"/>
                <c:pt idx="0">
                  <c:v>60 proc.</c:v>
                </c:pt>
              </c:strCache>
            </c:strRef>
          </c:tx>
          <c:spPr>
            <a:solidFill>
              <a:srgbClr val="47ABD9"/>
            </a:solidFill>
            <a:ln>
              <a:noFill/>
            </a:ln>
            <a:effectLst/>
          </c:spPr>
          <c:cat>
            <c:strRef>
              <c:f>'13 pav.'!$K$3:$T$3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'13 pav.'!$K$10:$T$10</c:f>
              <c:numCache>
                <c:formatCode>0.0;\ \–0.0</c:formatCode>
                <c:ptCount val="10"/>
                <c:pt idx="7">
                  <c:v>0.13385525569335613</c:v>
                </c:pt>
                <c:pt idx="8">
                  <c:v>0.16064338453563354</c:v>
                </c:pt>
                <c:pt idx="9">
                  <c:v>0.21645926756848716</c:v>
                </c:pt>
              </c:numCache>
            </c:numRef>
          </c:val>
        </c:ser>
        <c:ser>
          <c:idx val="7"/>
          <c:order val="7"/>
          <c:tx>
            <c:strRef>
              <c:f>'13 pav.'!$J$11</c:f>
              <c:strCache>
                <c:ptCount val="1"/>
                <c:pt idx="0">
                  <c:v>80 proc.</c:v>
                </c:pt>
              </c:strCache>
            </c:strRef>
          </c:tx>
          <c:spPr>
            <a:solidFill>
              <a:srgbClr val="D1D1D1"/>
            </a:solidFill>
            <a:ln>
              <a:noFill/>
            </a:ln>
            <a:effectLst/>
          </c:spPr>
          <c:cat>
            <c:strRef>
              <c:f>'13 pav.'!$K$3:$T$3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'13 pav.'!$K$11:$T$11</c:f>
              <c:numCache>
                <c:formatCode>0.0;\ \–0.0</c:formatCode>
                <c:ptCount val="10"/>
                <c:pt idx="7">
                  <c:v>0.18563411278047298</c:v>
                </c:pt>
                <c:pt idx="8">
                  <c:v>0.22278461916086612</c:v>
                </c:pt>
                <c:pt idx="9">
                  <c:v>0.30019160532806677</c:v>
                </c:pt>
              </c:numCache>
            </c:numRef>
          </c:val>
        </c:ser>
        <c:dLbls>
          <c:showLegendKey val="0"/>
          <c:showVal val="0"/>
          <c:showCatName val="0"/>
          <c:showSerName val="0"/>
          <c:showPercent val="0"/>
          <c:showBubbleSize val="0"/>
        </c:dLbls>
        <c:axId val="525611104"/>
        <c:axId val="525612280"/>
      </c:areaChart>
      <c:lineChart>
        <c:grouping val="stacked"/>
        <c:varyColors val="0"/>
        <c:ser>
          <c:idx val="0"/>
          <c:order val="0"/>
          <c:tx>
            <c:strRef>
              <c:f>'13 pav.'!$J$4</c:f>
              <c:strCache>
                <c:ptCount val="1"/>
                <c:pt idx="0">
                  <c:v>FM</c:v>
                </c:pt>
              </c:strCache>
            </c:strRef>
          </c:tx>
          <c:spPr>
            <a:ln w="19050" cap="rnd">
              <a:solidFill>
                <a:srgbClr val="8D8473"/>
              </a:solidFill>
              <a:round/>
            </a:ln>
            <a:effectLst/>
          </c:spPr>
          <c:marker>
            <c:symbol val="circle"/>
            <c:size val="5"/>
            <c:spPr>
              <a:solidFill>
                <a:srgbClr val="8D8473"/>
              </a:solidFill>
              <a:ln w="9525">
                <a:noFill/>
              </a:ln>
              <a:effectLst/>
            </c:spPr>
          </c:marker>
          <c:cat>
            <c:strRef>
              <c:f>'13 pav.'!$K$3:$T$3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'13 pav.'!$K$4:$T$4</c:f>
              <c:numCache>
                <c:formatCode>0.0;\ \–0.0</c:formatCode>
                <c:ptCount val="10"/>
                <c:pt idx="0">
                  <c:v>-2.7669266113160171</c:v>
                </c:pt>
                <c:pt idx="1">
                  <c:v>-1.4038241263650364</c:v>
                </c:pt>
                <c:pt idx="2">
                  <c:v>-1.1562662572272644</c:v>
                </c:pt>
                <c:pt idx="3">
                  <c:v>-0.72881487280052648</c:v>
                </c:pt>
                <c:pt idx="4">
                  <c:v>-0.29532288597672218</c:v>
                </c:pt>
                <c:pt idx="5">
                  <c:v>-0.57131047861754902</c:v>
                </c:pt>
                <c:pt idx="6">
                  <c:v>-0.49159912153840291</c:v>
                </c:pt>
                <c:pt idx="7">
                  <c:v>-0.4</c:v>
                </c:pt>
                <c:pt idx="8">
                  <c:v>-0.3</c:v>
                </c:pt>
                <c:pt idx="9">
                  <c:v>0</c:v>
                </c:pt>
              </c:numCache>
            </c:numRef>
          </c:val>
          <c:smooth val="0"/>
        </c:ser>
        <c:ser>
          <c:idx val="8"/>
          <c:order val="8"/>
          <c:tx>
            <c:strRef>
              <c:f>'13 pav.'!$J$12</c:f>
              <c:strCache>
                <c:ptCount val="1"/>
                <c:pt idx="0">
                  <c:v>IFI</c:v>
                </c:pt>
              </c:strCache>
            </c:strRef>
          </c:tx>
          <c:spPr>
            <a:ln w="28575" cap="rnd">
              <a:noFill/>
              <a:round/>
            </a:ln>
            <a:effectLst/>
          </c:spPr>
          <c:marker>
            <c:symbol val="circle"/>
            <c:size val="5"/>
            <c:spPr>
              <a:noFill/>
              <a:ln w="9525">
                <a:noFill/>
              </a:ln>
              <a:effectLst/>
            </c:spPr>
          </c:marker>
          <c:dPt>
            <c:idx val="7"/>
            <c:marker>
              <c:symbol val="circle"/>
              <c:size val="5"/>
              <c:spPr>
                <a:solidFill>
                  <a:srgbClr val="D41A1F"/>
                </a:solidFill>
                <a:ln w="9525">
                  <a:noFill/>
                </a:ln>
                <a:effectLst/>
              </c:spPr>
            </c:marker>
            <c:bubble3D val="0"/>
          </c:dPt>
          <c:dPt>
            <c:idx val="8"/>
            <c:marker>
              <c:symbol val="circle"/>
              <c:size val="5"/>
              <c:spPr>
                <a:solidFill>
                  <a:srgbClr val="D41A1F"/>
                </a:solidFill>
                <a:ln w="9525">
                  <a:noFill/>
                </a:ln>
                <a:effectLst/>
              </c:spPr>
            </c:marker>
            <c:bubble3D val="0"/>
          </c:dPt>
          <c:dPt>
            <c:idx val="9"/>
            <c:marker>
              <c:symbol val="circle"/>
              <c:size val="5"/>
              <c:spPr>
                <a:noFill/>
                <a:ln w="9525">
                  <a:noFill/>
                </a:ln>
                <a:effectLst/>
              </c:spPr>
            </c:marker>
            <c:bubble3D val="0"/>
            <c:spPr>
              <a:ln w="28575" cap="rnd">
                <a:noFill/>
                <a:round/>
              </a:ln>
              <a:effectLst/>
            </c:spPr>
          </c:dPt>
          <c:cat>
            <c:strRef>
              <c:f>'13 pav.'!$K$3:$T$3</c:f>
              <c:strCache>
                <c:ptCount val="10"/>
                <c:pt idx="0">
                  <c:v>2012</c:v>
                </c:pt>
                <c:pt idx="1">
                  <c:v>2013</c:v>
                </c:pt>
                <c:pt idx="2">
                  <c:v>2014</c:v>
                </c:pt>
                <c:pt idx="3">
                  <c:v>2015</c:v>
                </c:pt>
                <c:pt idx="4">
                  <c:v>2016</c:v>
                </c:pt>
                <c:pt idx="5">
                  <c:v>2017</c:v>
                </c:pt>
                <c:pt idx="6">
                  <c:v>2018</c:v>
                </c:pt>
                <c:pt idx="7">
                  <c:v>2019P</c:v>
                </c:pt>
                <c:pt idx="8">
                  <c:v>2020P</c:v>
                </c:pt>
                <c:pt idx="9">
                  <c:v>2021P</c:v>
                </c:pt>
              </c:strCache>
            </c:strRef>
          </c:cat>
          <c:val>
            <c:numRef>
              <c:f>'13 pav.'!$K$12:$T$12</c:f>
              <c:numCache>
                <c:formatCode>0.0;\ \–0.0</c:formatCode>
                <c:ptCount val="10"/>
                <c:pt idx="7">
                  <c:v>-0.15660838068532645</c:v>
                </c:pt>
                <c:pt idx="8">
                  <c:v>-0.36678384554519911</c:v>
                </c:pt>
              </c:numCache>
            </c:numRef>
          </c:val>
          <c:smooth val="0"/>
        </c:ser>
        <c:dLbls>
          <c:showLegendKey val="0"/>
          <c:showVal val="0"/>
          <c:showCatName val="0"/>
          <c:showSerName val="0"/>
          <c:showPercent val="0"/>
          <c:showBubbleSize val="0"/>
        </c:dLbls>
        <c:marker val="1"/>
        <c:smooth val="0"/>
        <c:axId val="525611104"/>
        <c:axId val="525612280"/>
      </c:lineChart>
      <c:catAx>
        <c:axId val="525611104"/>
        <c:scaling>
          <c:orientation val="minMax"/>
        </c:scaling>
        <c:delete val="0"/>
        <c:axPos val="b"/>
        <c:majorGridlines>
          <c:spPr>
            <a:ln w="9525" cap="flat" cmpd="sng" algn="ctr">
              <a:solidFill>
                <a:srgbClr val="D1D1D1"/>
              </a:solidFill>
              <a:prstDash val="dash"/>
              <a:round/>
            </a:ln>
            <a:effectLst/>
          </c:spPr>
        </c:majorGridlines>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5612280"/>
        <c:crosses val="autoZero"/>
        <c:auto val="1"/>
        <c:lblAlgn val="ctr"/>
        <c:lblOffset val="100"/>
        <c:tickMarkSkip val="2"/>
        <c:noMultiLvlLbl val="0"/>
      </c:catAx>
      <c:valAx>
        <c:axId val="525612280"/>
        <c:scaling>
          <c:orientation val="minMax"/>
          <c:max val="2"/>
          <c:min val="-3"/>
        </c:scaling>
        <c:delete val="0"/>
        <c:axPos val="l"/>
        <c:majorGridlines>
          <c:spPr>
            <a:ln w="9525" cap="flat" cmpd="sng" algn="ctr">
              <a:solidFill>
                <a:srgbClr val="D1D1D1"/>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proc. BVP</a:t>
                </a:r>
              </a:p>
            </c:rich>
          </c:tx>
          <c:layout>
            <c:manualLayout>
              <c:xMode val="edge"/>
              <c:yMode val="edge"/>
              <c:x val="2.4685223961229213E-2"/>
              <c:y val="1.7555097189058576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 0.0;\ \–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5611104"/>
        <c:crosses val="autoZero"/>
        <c:crossBetween val="midCat"/>
        <c:majorUnit val="1"/>
      </c:valAx>
      <c:spPr>
        <a:noFill/>
        <a:ln w="9525">
          <a:solidFill>
            <a:srgbClr val="D1D1D1"/>
          </a:solidFill>
          <a:prstDash val="dash"/>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4.7215535964181606E-2"/>
          <c:y val="0.92361025087743831"/>
          <c:w val="0.89967690238248832"/>
          <c:h val="7.21607293893561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zero"/>
    <c:showDLblsOverMax val="0"/>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4"/>
</c:chartSpace>
</file>

<file path=xl/charts/chart24.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000"/>
              <a:t>VS</a:t>
            </a:r>
            <a:r>
              <a:rPr lang="lt-LT" sz="1000" baseline="0"/>
              <a:t> pajamos (mln. EUR)</a:t>
            </a:r>
            <a:endParaRPr lang="lt-LT" sz="1000"/>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11023707229294105"/>
          <c:y val="0.10368064662761961"/>
          <c:w val="0.86935416034456137"/>
          <c:h val="0.71317263431786948"/>
        </c:manualLayout>
      </c:layout>
      <c:lineChart>
        <c:grouping val="standard"/>
        <c:varyColors val="0"/>
        <c:ser>
          <c:idx val="0"/>
          <c:order val="0"/>
          <c:tx>
            <c:strRef>
              <c:f>'3 priedas. 1 pav.'!$P$8</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0-EA5B-4F8F-9CC7-63B845C4DF2D}"/>
              </c:ext>
            </c:extLst>
          </c:dPt>
          <c:cat>
            <c:strRef>
              <c:f>'3 priedas. 1 pav.'!$Q$7:$T$7</c:f>
              <c:strCache>
                <c:ptCount val="4"/>
                <c:pt idx="0">
                  <c:v>BP2018</c:v>
                </c:pt>
                <c:pt idx="1">
                  <c:v>SP2018</c:v>
                </c:pt>
                <c:pt idx="2">
                  <c:v>BP2019</c:v>
                </c:pt>
                <c:pt idx="3">
                  <c:v>Faktas</c:v>
                </c:pt>
              </c:strCache>
            </c:strRef>
          </c:cat>
          <c:val>
            <c:numRef>
              <c:f>'3 priedas. 1 pav.'!$Q$8:$T$8</c:f>
              <c:numCache>
                <c:formatCode>0.0;\ \–0.0</c:formatCode>
                <c:ptCount val="4"/>
                <c:pt idx="0">
                  <c:v>16193.250280826269</c:v>
                </c:pt>
                <c:pt idx="1">
                  <c:v>16143.1</c:v>
                </c:pt>
                <c:pt idx="2">
                  <c:v>16167.432858966034</c:v>
                </c:pt>
                <c:pt idx="3">
                  <c:v>15640.359</c:v>
                </c:pt>
              </c:numCache>
            </c:numRef>
          </c:val>
          <c:smooth val="0"/>
          <c:extLst xmlns:c16r2="http://schemas.microsoft.com/office/drawing/2015/06/chart">
            <c:ext xmlns:c16="http://schemas.microsoft.com/office/drawing/2014/chart" uri="{C3380CC4-5D6E-409C-BE32-E72D297353CC}">
              <c16:uniqueId val="{00000001-EA5B-4F8F-9CC7-63B845C4DF2D}"/>
            </c:ext>
          </c:extLst>
        </c:ser>
        <c:ser>
          <c:idx val="1"/>
          <c:order val="1"/>
          <c:tx>
            <c:strRef>
              <c:f>'3 priedas. 1 pav.'!$P$9</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2-EA5B-4F8F-9CC7-63B845C4DF2D}"/>
              </c:ext>
            </c:extLst>
          </c:dPt>
          <c:cat>
            <c:strRef>
              <c:f>'3 priedas. 1 pav.'!$Q$7:$T$7</c:f>
              <c:strCache>
                <c:ptCount val="4"/>
                <c:pt idx="0">
                  <c:v>BP2018</c:v>
                </c:pt>
                <c:pt idx="1">
                  <c:v>SP2018</c:v>
                </c:pt>
                <c:pt idx="2">
                  <c:v>BP2019</c:v>
                </c:pt>
                <c:pt idx="3">
                  <c:v>Faktas</c:v>
                </c:pt>
              </c:strCache>
            </c:strRef>
          </c:cat>
          <c:val>
            <c:numRef>
              <c:f>'3 priedas. 1 pav.'!$Q$9:$T$9</c:f>
              <c:numCache>
                <c:formatCode>0.0;\ \–0.0</c:formatCode>
                <c:ptCount val="4"/>
                <c:pt idx="0">
                  <c:v>16101.178114637094</c:v>
                </c:pt>
                <c:pt idx="1">
                  <c:v>16046.555000000002</c:v>
                </c:pt>
                <c:pt idx="2">
                  <c:v>16051.096148613533</c:v>
                </c:pt>
                <c:pt idx="3">
                  <c:v>15640.359</c:v>
                </c:pt>
              </c:numCache>
            </c:numRef>
          </c:val>
          <c:smooth val="0"/>
          <c:extLst xmlns:c16r2="http://schemas.microsoft.com/office/drawing/2015/06/chart">
            <c:ext xmlns:c16="http://schemas.microsoft.com/office/drawing/2014/chart" uri="{C3380CC4-5D6E-409C-BE32-E72D297353CC}">
              <c16:uniqueId val="{00000003-EA5B-4F8F-9CC7-63B845C4DF2D}"/>
            </c:ext>
          </c:extLst>
        </c:ser>
        <c:dLbls>
          <c:showLegendKey val="0"/>
          <c:showVal val="0"/>
          <c:showCatName val="0"/>
          <c:showSerName val="0"/>
          <c:showPercent val="0"/>
          <c:showBubbleSize val="0"/>
        </c:dLbls>
        <c:marker val="1"/>
        <c:smooth val="0"/>
        <c:axId val="581515096"/>
        <c:axId val="581513528"/>
      </c:lineChart>
      <c:catAx>
        <c:axId val="58151509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1513528"/>
        <c:crosses val="autoZero"/>
        <c:auto val="1"/>
        <c:lblAlgn val="ctr"/>
        <c:lblOffset val="100"/>
        <c:noMultiLvlLbl val="0"/>
      </c:catAx>
      <c:valAx>
        <c:axId val="581513528"/>
        <c:scaling>
          <c:orientation val="minMax"/>
          <c:max val="17200"/>
          <c:min val="14700"/>
        </c:scaling>
        <c:delete val="0"/>
        <c:axPos val="l"/>
        <c:majorGridlines>
          <c:spPr>
            <a:ln w="12700"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15150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000"/>
              <a:t>VS</a:t>
            </a:r>
            <a:r>
              <a:rPr lang="lt-LT" sz="1000" baseline="0"/>
              <a:t> išlaidos (mln. EUR)</a:t>
            </a:r>
            <a:endParaRPr lang="lt-LT" sz="1000"/>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11023707229294105"/>
          <c:y val="0.10368064662761961"/>
          <c:w val="0.86935416034456137"/>
          <c:h val="0.71317263431786948"/>
        </c:manualLayout>
      </c:layout>
      <c:lineChart>
        <c:grouping val="standard"/>
        <c:varyColors val="0"/>
        <c:ser>
          <c:idx val="0"/>
          <c:order val="0"/>
          <c:tx>
            <c:strRef>
              <c:f>'3 priedas. 1 pav.'!$P$14</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0-6311-40E6-A8D1-BE71105D3807}"/>
              </c:ext>
            </c:extLst>
          </c:dPt>
          <c:cat>
            <c:strRef>
              <c:f>'3 priedas. 1 pav.'!$Q$7:$T$7</c:f>
              <c:strCache>
                <c:ptCount val="4"/>
                <c:pt idx="0">
                  <c:v>BP2018</c:v>
                </c:pt>
                <c:pt idx="1">
                  <c:v>SP2018</c:v>
                </c:pt>
                <c:pt idx="2">
                  <c:v>BP2019</c:v>
                </c:pt>
                <c:pt idx="3">
                  <c:v>Faktas</c:v>
                </c:pt>
              </c:strCache>
            </c:strRef>
          </c:cat>
          <c:val>
            <c:numRef>
              <c:f>'3 priedas. 1 pav.'!$Q$14:$T$14</c:f>
              <c:numCache>
                <c:formatCode>0.0;\ \–0.0</c:formatCode>
                <c:ptCount val="4"/>
                <c:pt idx="0">
                  <c:v>15971.570765732733</c:v>
                </c:pt>
                <c:pt idx="1">
                  <c:v>16068.6</c:v>
                </c:pt>
                <c:pt idx="2">
                  <c:v>15995.91913950404</c:v>
                </c:pt>
                <c:pt idx="3">
                  <c:v>15342.759</c:v>
                </c:pt>
              </c:numCache>
            </c:numRef>
          </c:val>
          <c:smooth val="0"/>
          <c:extLst xmlns:c16r2="http://schemas.microsoft.com/office/drawing/2015/06/chart">
            <c:ext xmlns:c16="http://schemas.microsoft.com/office/drawing/2014/chart" uri="{C3380CC4-5D6E-409C-BE32-E72D297353CC}">
              <c16:uniqueId val="{00000001-6311-40E6-A8D1-BE71105D3807}"/>
            </c:ext>
          </c:extLst>
        </c:ser>
        <c:ser>
          <c:idx val="1"/>
          <c:order val="1"/>
          <c:tx>
            <c:strRef>
              <c:f>'3 priedas. 1 pav.'!$P$15</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2-6311-40E6-A8D1-BE71105D3807}"/>
              </c:ext>
            </c:extLst>
          </c:dPt>
          <c:cat>
            <c:strRef>
              <c:f>'3 priedas. 1 pav.'!$Q$7:$T$7</c:f>
              <c:strCache>
                <c:ptCount val="4"/>
                <c:pt idx="0">
                  <c:v>BP2018</c:v>
                </c:pt>
                <c:pt idx="1">
                  <c:v>SP2018</c:v>
                </c:pt>
                <c:pt idx="2">
                  <c:v>BP2019</c:v>
                </c:pt>
                <c:pt idx="3">
                  <c:v>Faktas</c:v>
                </c:pt>
              </c:strCache>
            </c:strRef>
          </c:cat>
          <c:val>
            <c:numRef>
              <c:f>'3 priedas. 1 pav.'!$Q$15:$T$15</c:f>
              <c:numCache>
                <c:formatCode>0.0;\ \–0.0</c:formatCode>
                <c:ptCount val="4"/>
                <c:pt idx="0">
                  <c:v>15838.772428066115</c:v>
                </c:pt>
                <c:pt idx="1">
                  <c:v>15824.917500000003</c:v>
                </c:pt>
                <c:pt idx="2">
                  <c:v>15783.577879469973</c:v>
                </c:pt>
                <c:pt idx="3">
                  <c:v>15342.759</c:v>
                </c:pt>
              </c:numCache>
            </c:numRef>
          </c:val>
          <c:smooth val="0"/>
          <c:extLst xmlns:c16r2="http://schemas.microsoft.com/office/drawing/2015/06/chart">
            <c:ext xmlns:c16="http://schemas.microsoft.com/office/drawing/2014/chart" uri="{C3380CC4-5D6E-409C-BE32-E72D297353CC}">
              <c16:uniqueId val="{00000003-6311-40E6-A8D1-BE71105D3807}"/>
            </c:ext>
          </c:extLst>
        </c:ser>
        <c:dLbls>
          <c:showLegendKey val="0"/>
          <c:showVal val="0"/>
          <c:showCatName val="0"/>
          <c:showSerName val="0"/>
          <c:showPercent val="0"/>
          <c:showBubbleSize val="0"/>
        </c:dLbls>
        <c:marker val="1"/>
        <c:smooth val="0"/>
        <c:axId val="581514704"/>
        <c:axId val="581512352"/>
      </c:lineChart>
      <c:catAx>
        <c:axId val="581514704"/>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1512352"/>
        <c:crosses val="autoZero"/>
        <c:auto val="1"/>
        <c:lblAlgn val="ctr"/>
        <c:lblOffset val="100"/>
        <c:noMultiLvlLbl val="0"/>
      </c:catAx>
      <c:valAx>
        <c:axId val="581512352"/>
        <c:scaling>
          <c:orientation val="minMax"/>
          <c:max val="17200"/>
          <c:min val="14700"/>
        </c:scaling>
        <c:delete val="0"/>
        <c:axPos val="l"/>
        <c:majorGridlines>
          <c:spPr>
            <a:ln w="12700"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1514704"/>
        <c:crosses val="autoZero"/>
        <c:crossBetween val="between"/>
        <c:majorUnit val="500"/>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000"/>
              <a:t>VS balansas (mln. EUR)</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8.67185185185185E-2"/>
          <c:y val="0.10368064662761961"/>
          <c:w val="0.89287268518518514"/>
          <c:h val="0.71758229166666654"/>
        </c:manualLayout>
      </c:layout>
      <c:lineChart>
        <c:grouping val="standard"/>
        <c:varyColors val="0"/>
        <c:ser>
          <c:idx val="0"/>
          <c:order val="0"/>
          <c:tx>
            <c:strRef>
              <c:f>'3 priedas. 1 pav.'!$P$20</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0-BE67-481C-AAA9-6ED0CA733E18}"/>
              </c:ext>
            </c:extLst>
          </c:dPt>
          <c:cat>
            <c:strRef>
              <c:f>'3 priedas. 1 pav.'!$Q$7:$T$7</c:f>
              <c:strCache>
                <c:ptCount val="4"/>
                <c:pt idx="0">
                  <c:v>BP2018</c:v>
                </c:pt>
                <c:pt idx="1">
                  <c:v>SP2018</c:v>
                </c:pt>
                <c:pt idx="2">
                  <c:v>BP2019</c:v>
                </c:pt>
                <c:pt idx="3">
                  <c:v>Faktas</c:v>
                </c:pt>
              </c:strCache>
            </c:strRef>
          </c:cat>
          <c:val>
            <c:numRef>
              <c:f>'3 priedas. 1 pav.'!$Q$20:$T$20</c:f>
              <c:numCache>
                <c:formatCode>0.0;\ \–0.0</c:formatCode>
                <c:ptCount val="4"/>
                <c:pt idx="0">
                  <c:v>221.67951509353588</c:v>
                </c:pt>
                <c:pt idx="1">
                  <c:v>74.5</c:v>
                </c:pt>
                <c:pt idx="2">
                  <c:v>171.5137194619947</c:v>
                </c:pt>
                <c:pt idx="3">
                  <c:v>297.60000000000036</c:v>
                </c:pt>
              </c:numCache>
            </c:numRef>
          </c:val>
          <c:smooth val="0"/>
          <c:extLst xmlns:c16r2="http://schemas.microsoft.com/office/drawing/2015/06/chart">
            <c:ext xmlns:c16="http://schemas.microsoft.com/office/drawing/2014/chart" uri="{C3380CC4-5D6E-409C-BE32-E72D297353CC}">
              <c16:uniqueId val="{00000001-BE67-481C-AAA9-6ED0CA733E18}"/>
            </c:ext>
          </c:extLst>
        </c:ser>
        <c:ser>
          <c:idx val="1"/>
          <c:order val="1"/>
          <c:tx>
            <c:strRef>
              <c:f>'3 priedas. 1 pav.'!$P$21</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2-BE67-481C-AAA9-6ED0CA733E18}"/>
              </c:ext>
            </c:extLst>
          </c:dPt>
          <c:cat>
            <c:strRef>
              <c:f>'3 priedas. 1 pav.'!$Q$7:$T$7</c:f>
              <c:strCache>
                <c:ptCount val="4"/>
                <c:pt idx="0">
                  <c:v>BP2018</c:v>
                </c:pt>
                <c:pt idx="1">
                  <c:v>SP2018</c:v>
                </c:pt>
                <c:pt idx="2">
                  <c:v>BP2019</c:v>
                </c:pt>
                <c:pt idx="3">
                  <c:v>Faktas</c:v>
                </c:pt>
              </c:strCache>
            </c:strRef>
          </c:cat>
          <c:val>
            <c:numRef>
              <c:f>'3 priedas. 1 pav.'!$Q$21:$T$21</c:f>
              <c:numCache>
                <c:formatCode>0.0;\ \–0.0</c:formatCode>
                <c:ptCount val="4"/>
                <c:pt idx="0">
                  <c:v>262.40568657097901</c:v>
                </c:pt>
                <c:pt idx="1">
                  <c:v>221.63749999999891</c:v>
                </c:pt>
                <c:pt idx="2">
                  <c:v>267.51826914356025</c:v>
                </c:pt>
                <c:pt idx="3">
                  <c:v>297.60000000000036</c:v>
                </c:pt>
              </c:numCache>
            </c:numRef>
          </c:val>
          <c:smooth val="0"/>
          <c:extLst xmlns:c16r2="http://schemas.microsoft.com/office/drawing/2015/06/chart">
            <c:ext xmlns:c16="http://schemas.microsoft.com/office/drawing/2014/chart" uri="{C3380CC4-5D6E-409C-BE32-E72D297353CC}">
              <c16:uniqueId val="{00000003-BE67-481C-AAA9-6ED0CA733E18}"/>
            </c:ext>
          </c:extLst>
        </c:ser>
        <c:dLbls>
          <c:showLegendKey val="0"/>
          <c:showVal val="0"/>
          <c:showCatName val="0"/>
          <c:showSerName val="0"/>
          <c:showPercent val="0"/>
          <c:showBubbleSize val="0"/>
        </c:dLbls>
        <c:marker val="1"/>
        <c:smooth val="0"/>
        <c:axId val="581515488"/>
        <c:axId val="581514312"/>
      </c:lineChart>
      <c:catAx>
        <c:axId val="581515488"/>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1514312"/>
        <c:crosses val="autoZero"/>
        <c:auto val="1"/>
        <c:lblAlgn val="ctr"/>
        <c:lblOffset val="100"/>
        <c:noMultiLvlLbl val="0"/>
      </c:catAx>
      <c:valAx>
        <c:axId val="581514312"/>
        <c:scaling>
          <c:orientation val="minMax"/>
          <c:max val="500"/>
          <c:min val="0"/>
        </c:scaling>
        <c:delete val="0"/>
        <c:axPos val="l"/>
        <c:majorGridlines>
          <c:spPr>
            <a:ln w="12700"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1515488"/>
        <c:crosses val="autoZero"/>
        <c:crossBetween val="between"/>
        <c:majorUnit val="100"/>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r>
              <a:rPr lang="lt-LT" sz="1000"/>
              <a:t>VS pajamos (proc. BVP)</a:t>
            </a: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11023707229294105"/>
          <c:y val="0.10368064662761961"/>
          <c:w val="0.86935416034456137"/>
          <c:h val="0.71317263431786948"/>
        </c:manualLayout>
      </c:layout>
      <c:lineChart>
        <c:grouping val="standard"/>
        <c:varyColors val="0"/>
        <c:ser>
          <c:idx val="0"/>
          <c:order val="0"/>
          <c:tx>
            <c:strRef>
              <c:f>'3 priedas. 1 pav.'!$P$8</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0-16A8-4258-98E3-0B40C1251667}"/>
              </c:ext>
            </c:extLst>
          </c:dPt>
          <c:cat>
            <c:strRef>
              <c:f>'3 priedas. 1 pav.'!$W$7:$Z$7</c:f>
              <c:strCache>
                <c:ptCount val="4"/>
                <c:pt idx="0">
                  <c:v>BP2018</c:v>
                </c:pt>
                <c:pt idx="1">
                  <c:v>SP2018</c:v>
                </c:pt>
                <c:pt idx="2">
                  <c:v>BP2019</c:v>
                </c:pt>
                <c:pt idx="3">
                  <c:v>Faktas</c:v>
                </c:pt>
              </c:strCache>
            </c:strRef>
          </c:cat>
          <c:val>
            <c:numRef>
              <c:f>'3 priedas. 1 pav.'!$W$8:$Z$8</c:f>
              <c:numCache>
                <c:formatCode>0.0;\ \–0.0</c:formatCode>
                <c:ptCount val="4"/>
                <c:pt idx="0">
                  <c:v>37.084936573014694</c:v>
                </c:pt>
                <c:pt idx="1">
                  <c:v>36.417801116794038</c:v>
                </c:pt>
                <c:pt idx="2">
                  <c:v>35.97489363617867</c:v>
                </c:pt>
                <c:pt idx="3">
                  <c:v>34.653507971192404</c:v>
                </c:pt>
              </c:numCache>
            </c:numRef>
          </c:val>
          <c:smooth val="0"/>
          <c:extLst xmlns:c16r2="http://schemas.microsoft.com/office/drawing/2015/06/chart">
            <c:ext xmlns:c16="http://schemas.microsoft.com/office/drawing/2014/chart" uri="{C3380CC4-5D6E-409C-BE32-E72D297353CC}">
              <c16:uniqueId val="{00000001-16A8-4258-98E3-0B40C1251667}"/>
            </c:ext>
          </c:extLst>
        </c:ser>
        <c:ser>
          <c:idx val="1"/>
          <c:order val="1"/>
          <c:tx>
            <c:strRef>
              <c:f>'3 priedas. 1 pav.'!$P$9</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2-16A8-4258-98E3-0B40C1251667}"/>
              </c:ext>
            </c:extLst>
          </c:dPt>
          <c:cat>
            <c:strRef>
              <c:f>'3 priedas. 1 pav.'!$W$7:$Z$7</c:f>
              <c:strCache>
                <c:ptCount val="4"/>
                <c:pt idx="0">
                  <c:v>BP2018</c:v>
                </c:pt>
                <c:pt idx="1">
                  <c:v>SP2018</c:v>
                </c:pt>
                <c:pt idx="2">
                  <c:v>BP2019</c:v>
                </c:pt>
                <c:pt idx="3">
                  <c:v>Faktas</c:v>
                </c:pt>
              </c:strCache>
            </c:strRef>
          </c:cat>
          <c:val>
            <c:numRef>
              <c:f>'3 priedas. 1 pav.'!$W$9:$Z$9</c:f>
              <c:numCache>
                <c:formatCode>0.0;\ \–0.0</c:formatCode>
                <c:ptCount val="4"/>
                <c:pt idx="0">
                  <c:v>37</c:v>
                </c:pt>
                <c:pt idx="1">
                  <c:v>36.200000000000003</c:v>
                </c:pt>
                <c:pt idx="2">
                  <c:v>36</c:v>
                </c:pt>
                <c:pt idx="3">
                  <c:v>34.653507971192404</c:v>
                </c:pt>
              </c:numCache>
            </c:numRef>
          </c:val>
          <c:smooth val="0"/>
          <c:extLst xmlns:c16r2="http://schemas.microsoft.com/office/drawing/2015/06/chart">
            <c:ext xmlns:c16="http://schemas.microsoft.com/office/drawing/2014/chart" uri="{C3380CC4-5D6E-409C-BE32-E72D297353CC}">
              <c16:uniqueId val="{00000003-16A8-4258-98E3-0B40C1251667}"/>
            </c:ext>
          </c:extLst>
        </c:ser>
        <c:dLbls>
          <c:showLegendKey val="0"/>
          <c:showVal val="0"/>
          <c:showCatName val="0"/>
          <c:showSerName val="0"/>
          <c:showPercent val="0"/>
          <c:showBubbleSize val="0"/>
        </c:dLbls>
        <c:marker val="1"/>
        <c:smooth val="0"/>
        <c:axId val="581513136"/>
        <c:axId val="588117992"/>
      </c:lineChart>
      <c:catAx>
        <c:axId val="58151313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8117992"/>
        <c:crosses val="autoZero"/>
        <c:auto val="1"/>
        <c:lblAlgn val="ctr"/>
        <c:lblOffset val="100"/>
        <c:noMultiLvlLbl val="0"/>
      </c:catAx>
      <c:valAx>
        <c:axId val="588117992"/>
        <c:scaling>
          <c:orientation val="minMax"/>
          <c:max val="38"/>
          <c:min val="33"/>
        </c:scaling>
        <c:delete val="0"/>
        <c:axPos val="l"/>
        <c:majorGridlines>
          <c:spPr>
            <a:ln w="12700"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1513136"/>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000"/>
              <a:t>VS išlaidos (proc. BVP)</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11023707229294105"/>
          <c:y val="0.10368064662761961"/>
          <c:w val="0.86935416034456137"/>
          <c:h val="0.71317263431786948"/>
        </c:manualLayout>
      </c:layout>
      <c:lineChart>
        <c:grouping val="standard"/>
        <c:varyColors val="0"/>
        <c:ser>
          <c:idx val="0"/>
          <c:order val="0"/>
          <c:tx>
            <c:strRef>
              <c:f>'3 priedas. 1 pav.'!$P$14</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0-15DD-4DFF-A64B-E7FAEAD921DE}"/>
              </c:ext>
            </c:extLst>
          </c:dPt>
          <c:cat>
            <c:strRef>
              <c:f>'3 priedas. 1 pav.'!$W$7:$Z$7</c:f>
              <c:strCache>
                <c:ptCount val="4"/>
                <c:pt idx="0">
                  <c:v>BP2018</c:v>
                </c:pt>
                <c:pt idx="1">
                  <c:v>SP2018</c:v>
                </c:pt>
                <c:pt idx="2">
                  <c:v>BP2019</c:v>
                </c:pt>
                <c:pt idx="3">
                  <c:v>Faktas</c:v>
                </c:pt>
              </c:strCache>
            </c:strRef>
          </c:cat>
          <c:val>
            <c:numRef>
              <c:f>'3 priedas. 1 pav.'!$W$14:$Z$14</c:f>
              <c:numCache>
                <c:formatCode>0.0;\ \–0.0</c:formatCode>
                <c:ptCount val="4"/>
                <c:pt idx="0">
                  <c:v>36.577257718293694</c:v>
                </c:pt>
                <c:pt idx="1">
                  <c:v>36.24973388167804</c:v>
                </c:pt>
                <c:pt idx="2">
                  <c:v>35.593250621569283</c:v>
                </c:pt>
                <c:pt idx="3">
                  <c:v>33.994131548168681</c:v>
                </c:pt>
              </c:numCache>
            </c:numRef>
          </c:val>
          <c:smooth val="0"/>
          <c:extLst xmlns:c16r2="http://schemas.microsoft.com/office/drawing/2015/06/chart">
            <c:ext xmlns:c16="http://schemas.microsoft.com/office/drawing/2014/chart" uri="{C3380CC4-5D6E-409C-BE32-E72D297353CC}">
              <c16:uniqueId val="{00000001-15DD-4DFF-A64B-E7FAEAD921DE}"/>
            </c:ext>
          </c:extLst>
        </c:ser>
        <c:ser>
          <c:idx val="1"/>
          <c:order val="1"/>
          <c:tx>
            <c:strRef>
              <c:f>'3 priedas. 1 pav.'!$P$15</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2-15DD-4DFF-A64B-E7FAEAD921DE}"/>
              </c:ext>
            </c:extLst>
          </c:dPt>
          <c:cat>
            <c:strRef>
              <c:f>'3 priedas. 1 pav.'!$W$7:$Z$7</c:f>
              <c:strCache>
                <c:ptCount val="4"/>
                <c:pt idx="0">
                  <c:v>BP2018</c:v>
                </c:pt>
                <c:pt idx="1">
                  <c:v>SP2018</c:v>
                </c:pt>
                <c:pt idx="2">
                  <c:v>BP2019</c:v>
                </c:pt>
                <c:pt idx="3">
                  <c:v>Faktas</c:v>
                </c:pt>
              </c:strCache>
            </c:strRef>
          </c:cat>
          <c:val>
            <c:numRef>
              <c:f>'3 priedas. 1 pav.'!$W$15:$Z$15</c:f>
              <c:numCache>
                <c:formatCode>0.0;\ \–0.0</c:formatCode>
                <c:ptCount val="4"/>
                <c:pt idx="0">
                  <c:v>36.4</c:v>
                </c:pt>
                <c:pt idx="1">
                  <c:v>35.700000000000003</c:v>
                </c:pt>
                <c:pt idx="2">
                  <c:v>35.4</c:v>
                </c:pt>
                <c:pt idx="3">
                  <c:v>33.994131548168681</c:v>
                </c:pt>
              </c:numCache>
            </c:numRef>
          </c:val>
          <c:smooth val="0"/>
          <c:extLst xmlns:c16r2="http://schemas.microsoft.com/office/drawing/2015/06/chart">
            <c:ext xmlns:c16="http://schemas.microsoft.com/office/drawing/2014/chart" uri="{C3380CC4-5D6E-409C-BE32-E72D297353CC}">
              <c16:uniqueId val="{00000003-15DD-4DFF-A64B-E7FAEAD921DE}"/>
            </c:ext>
          </c:extLst>
        </c:ser>
        <c:dLbls>
          <c:showLegendKey val="0"/>
          <c:showVal val="0"/>
          <c:showCatName val="0"/>
          <c:showSerName val="0"/>
          <c:showPercent val="0"/>
          <c:showBubbleSize val="0"/>
        </c:dLbls>
        <c:marker val="1"/>
        <c:smooth val="0"/>
        <c:axId val="588116032"/>
        <c:axId val="588118776"/>
      </c:lineChart>
      <c:catAx>
        <c:axId val="588116032"/>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8118776"/>
        <c:crosses val="autoZero"/>
        <c:auto val="1"/>
        <c:lblAlgn val="ctr"/>
        <c:lblOffset val="100"/>
        <c:noMultiLvlLbl val="0"/>
      </c:catAx>
      <c:valAx>
        <c:axId val="588118776"/>
        <c:scaling>
          <c:orientation val="minMax"/>
          <c:max val="38"/>
          <c:min val="33"/>
        </c:scaling>
        <c:delete val="0"/>
        <c:axPos val="l"/>
        <c:majorGridlines>
          <c:spPr>
            <a:ln w="12700"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8116032"/>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r>
              <a:rPr lang="lt-LT" sz="1000"/>
              <a:t>VS balansas (proc. BVP)</a:t>
            </a: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11023707229294105"/>
          <c:y val="0.10368064662761961"/>
          <c:w val="0.86935416034456137"/>
          <c:h val="0.71317263431786948"/>
        </c:manualLayout>
      </c:layout>
      <c:lineChart>
        <c:grouping val="standard"/>
        <c:varyColors val="0"/>
        <c:ser>
          <c:idx val="0"/>
          <c:order val="0"/>
          <c:tx>
            <c:strRef>
              <c:f>'3 priedas. 1 pav.'!$P$20</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0-15F2-4FAD-9054-FAEE1EA81D5D}"/>
              </c:ext>
            </c:extLst>
          </c:dPt>
          <c:cat>
            <c:strRef>
              <c:f>'3 priedas. 1 pav.'!$W$7:$Z$7</c:f>
              <c:strCache>
                <c:ptCount val="4"/>
                <c:pt idx="0">
                  <c:v>BP2018</c:v>
                </c:pt>
                <c:pt idx="1">
                  <c:v>SP2018</c:v>
                </c:pt>
                <c:pt idx="2">
                  <c:v>BP2019</c:v>
                </c:pt>
                <c:pt idx="3">
                  <c:v>Faktas</c:v>
                </c:pt>
              </c:strCache>
            </c:strRef>
          </c:cat>
          <c:val>
            <c:numRef>
              <c:f>'3 priedas. 1 pav.'!$W$20:$Z$20</c:f>
              <c:numCache>
                <c:formatCode>0.0;\ \–0.0</c:formatCode>
                <c:ptCount val="4"/>
                <c:pt idx="0">
                  <c:v>0.50767885472100005</c:v>
                </c:pt>
                <c:pt idx="1">
                  <c:v>0.16806723511599841</c:v>
                </c:pt>
                <c:pt idx="2">
                  <c:v>0.38164301460938788</c:v>
                </c:pt>
                <c:pt idx="3">
                  <c:v>0.65937642302372268</c:v>
                </c:pt>
              </c:numCache>
            </c:numRef>
          </c:val>
          <c:smooth val="0"/>
          <c:extLst xmlns:c16r2="http://schemas.microsoft.com/office/drawing/2015/06/chart">
            <c:ext xmlns:c16="http://schemas.microsoft.com/office/drawing/2014/chart" uri="{C3380CC4-5D6E-409C-BE32-E72D297353CC}">
              <c16:uniqueId val="{00000001-15F2-4FAD-9054-FAEE1EA81D5D}"/>
            </c:ext>
          </c:extLst>
        </c:ser>
        <c:ser>
          <c:idx val="1"/>
          <c:order val="1"/>
          <c:tx>
            <c:strRef>
              <c:f>'3 priedas. 1 pav.'!$P$21</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3"/>
                </a:solidFill>
                <a:ln w="9525">
                  <a:solidFill>
                    <a:schemeClr val="accent3"/>
                  </a:solidFill>
                </a:ln>
                <a:effectLst/>
              </c:spPr>
            </c:marker>
            <c:bubble3D val="0"/>
            <c:extLst xmlns:c16r2="http://schemas.microsoft.com/office/drawing/2015/06/chart">
              <c:ext xmlns:c16="http://schemas.microsoft.com/office/drawing/2014/chart" uri="{C3380CC4-5D6E-409C-BE32-E72D297353CC}">
                <c16:uniqueId val="{00000002-15F2-4FAD-9054-FAEE1EA81D5D}"/>
              </c:ext>
            </c:extLst>
          </c:dPt>
          <c:cat>
            <c:strRef>
              <c:f>'3 priedas. 1 pav.'!$W$7:$Z$7</c:f>
              <c:strCache>
                <c:ptCount val="4"/>
                <c:pt idx="0">
                  <c:v>BP2018</c:v>
                </c:pt>
                <c:pt idx="1">
                  <c:v>SP2018</c:v>
                </c:pt>
                <c:pt idx="2">
                  <c:v>BP2019</c:v>
                </c:pt>
                <c:pt idx="3">
                  <c:v>Faktas</c:v>
                </c:pt>
              </c:strCache>
            </c:strRef>
          </c:cat>
          <c:val>
            <c:numRef>
              <c:f>'3 priedas. 1 pav.'!$W$21:$Z$21</c:f>
              <c:numCache>
                <c:formatCode>0.0;\ \–0.0</c:formatCode>
                <c:ptCount val="4"/>
                <c:pt idx="0">
                  <c:v>0.60000000000000142</c:v>
                </c:pt>
                <c:pt idx="1">
                  <c:v>0.6</c:v>
                </c:pt>
                <c:pt idx="2">
                  <c:v>0.60000000000000142</c:v>
                </c:pt>
                <c:pt idx="3">
                  <c:v>0.65937642302372268</c:v>
                </c:pt>
              </c:numCache>
            </c:numRef>
          </c:val>
          <c:smooth val="0"/>
          <c:extLst xmlns:c16r2="http://schemas.microsoft.com/office/drawing/2015/06/chart">
            <c:ext xmlns:c16="http://schemas.microsoft.com/office/drawing/2014/chart" uri="{C3380CC4-5D6E-409C-BE32-E72D297353CC}">
              <c16:uniqueId val="{00000003-15F2-4FAD-9054-FAEE1EA81D5D}"/>
            </c:ext>
          </c:extLst>
        </c:ser>
        <c:dLbls>
          <c:showLegendKey val="0"/>
          <c:showVal val="0"/>
          <c:showCatName val="0"/>
          <c:showSerName val="0"/>
          <c:showPercent val="0"/>
          <c:showBubbleSize val="0"/>
        </c:dLbls>
        <c:marker val="1"/>
        <c:smooth val="0"/>
        <c:axId val="588120736"/>
        <c:axId val="588116816"/>
      </c:lineChart>
      <c:catAx>
        <c:axId val="588120736"/>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8116816"/>
        <c:crosses val="autoZero"/>
        <c:auto val="1"/>
        <c:lblAlgn val="ctr"/>
        <c:lblOffset val="100"/>
        <c:noMultiLvlLbl val="0"/>
      </c:catAx>
      <c:valAx>
        <c:axId val="588116816"/>
        <c:scaling>
          <c:orientation val="minMax"/>
          <c:max val="1"/>
        </c:scaling>
        <c:delete val="0"/>
        <c:axPos val="l"/>
        <c:majorGridlines>
          <c:spPr>
            <a:ln w="12700"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8120736"/>
        <c:crosses val="autoZero"/>
        <c:crossBetween val="between"/>
        <c:majorUnit val="0.2"/>
      </c:valAx>
      <c:spPr>
        <a:noFill/>
        <a:ln>
          <a:noFill/>
        </a:ln>
        <a:effectLst/>
      </c:spPr>
    </c:plotArea>
    <c:legend>
      <c:legendPos val="b"/>
      <c:layout>
        <c:manualLayout>
          <c:xMode val="edge"/>
          <c:yMode val="edge"/>
          <c:x val="0.60002984710892748"/>
          <c:y val="0.94603940400838515"/>
          <c:w val="0.3822773556395539"/>
          <c:h val="5.396059599161482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753703703703706E-2"/>
          <c:y val="0.14633744855967079"/>
          <c:w val="0.90690833333333332"/>
          <c:h val="0.72973703703703707"/>
        </c:manualLayout>
      </c:layout>
      <c:lineChart>
        <c:grouping val="standard"/>
        <c:varyColors val="0"/>
        <c:ser>
          <c:idx val="0"/>
          <c:order val="0"/>
          <c:spPr>
            <a:ln w="28575" cap="rnd">
              <a:solidFill>
                <a:schemeClr val="accent1"/>
              </a:solidFill>
              <a:round/>
            </a:ln>
            <a:effectLst/>
          </c:spPr>
          <c:marker>
            <c:symbol val="none"/>
          </c:marker>
          <c:cat>
            <c:numRef>
              <c:f>'3pr'!$I$3:$I$11</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'3pr'!$J$3:$J$11</c:f>
              <c:numCache>
                <c:formatCode>0.000</c:formatCode>
                <c:ptCount val="9"/>
                <c:pt idx="0">
                  <c:v>-190.45285999999939</c:v>
                </c:pt>
                <c:pt idx="1">
                  <c:v>-57.568190000000406</c:v>
                </c:pt>
                <c:pt idx="2">
                  <c:v>-225.82445000000018</c:v>
                </c:pt>
                <c:pt idx="3">
                  <c:v>-367.19099999999997</c:v>
                </c:pt>
                <c:pt idx="4">
                  <c:v>-431.22800000000001</c:v>
                </c:pt>
                <c:pt idx="5">
                  <c:v>-454.29899999999998</c:v>
                </c:pt>
                <c:pt idx="6">
                  <c:v>-515.46489999999949</c:v>
                </c:pt>
                <c:pt idx="7">
                  <c:v>-757.90559999999994</c:v>
                </c:pt>
                <c:pt idx="8">
                  <c:v>-1091.3980000000001</c:v>
                </c:pt>
              </c:numCache>
            </c:numRef>
          </c:val>
          <c:smooth val="0"/>
        </c:ser>
        <c:dLbls>
          <c:showLegendKey val="0"/>
          <c:showVal val="0"/>
          <c:showCatName val="0"/>
          <c:showSerName val="0"/>
          <c:showPercent val="0"/>
          <c:showBubbleSize val="0"/>
        </c:dLbls>
        <c:smooth val="0"/>
        <c:axId val="653845784"/>
        <c:axId val="653846568"/>
      </c:lineChart>
      <c:catAx>
        <c:axId val="653845784"/>
        <c:scaling>
          <c:orientation val="minMax"/>
        </c:scaling>
        <c:delete val="0"/>
        <c:axPos val="b"/>
        <c:numFmt formatCode="General" sourceLinked="1"/>
        <c:majorTickMark val="in"/>
        <c:minorTickMark val="none"/>
        <c:tickLblPos val="low"/>
        <c:spPr>
          <a:noFill/>
          <a:ln w="12700" cap="flat" cmpd="sng" algn="ctr">
            <a:solidFill>
              <a:schemeClr val="accent4"/>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653846568"/>
        <c:crossesAt val="-1200"/>
        <c:auto val="1"/>
        <c:lblAlgn val="ctr"/>
        <c:lblOffset val="100"/>
        <c:tickLblSkip val="1"/>
        <c:tickMarkSkip val="1"/>
        <c:noMultiLvlLbl val="0"/>
      </c:catAx>
      <c:valAx>
        <c:axId val="653846568"/>
        <c:scaling>
          <c:orientation val="minMax"/>
          <c:max val="0"/>
          <c:min val="-1200"/>
        </c:scaling>
        <c:delete val="0"/>
        <c:axPos val="l"/>
        <c:numFmt formatCode="#,##0_ ;\–#,##0\ " sourceLinked="0"/>
        <c:majorTickMark val="in"/>
        <c:minorTickMark val="none"/>
        <c:tickLblPos val="nextTo"/>
        <c:spPr>
          <a:noFill/>
          <a:ln w="12700">
            <a:solidFill>
              <a:schemeClr val="accent4"/>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653845784"/>
        <c:crosses val="autoZero"/>
        <c:crossBetween val="between"/>
        <c:majorUnit val="300"/>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050">
                <a:solidFill>
                  <a:sysClr val="windowText" lastClr="000000"/>
                </a:solidFill>
              </a:rPr>
              <a:t>GPM</a:t>
            </a:r>
            <a:r>
              <a:rPr lang="lt-LT" sz="1050" baseline="0">
                <a:solidFill>
                  <a:sysClr val="windowText" lastClr="000000"/>
                </a:solidFill>
              </a:rPr>
              <a:t> nuo gyventojų A klasės pajamų susijusių su darbo santykiais plano paklaidos įtakos veiksniai</a:t>
            </a:r>
            <a:endParaRPr lang="lt-LT" sz="1050">
              <a:solidFill>
                <a:sysClr val="windowText" lastClr="000000"/>
              </a:solidFill>
            </a:endParaRPr>
          </a:p>
        </c:rich>
      </c:tx>
      <c:layout>
        <c:manualLayout>
          <c:xMode val="edge"/>
          <c:yMode val="edge"/>
          <c:x val="0.13609131944444444"/>
          <c:y val="0.10332465277777778"/>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5.8419097222222216E-2"/>
          <c:y val="0.1955361111111111"/>
          <c:w val="0.61835393518518522"/>
          <c:h val="0.69414583333333335"/>
        </c:manualLayout>
      </c:layout>
      <c:barChart>
        <c:barDir val="col"/>
        <c:grouping val="stacked"/>
        <c:varyColors val="0"/>
        <c:ser>
          <c:idx val="2"/>
          <c:order val="0"/>
          <c:tx>
            <c:v>Kita</c:v>
          </c:tx>
          <c:spPr>
            <a:solidFill>
              <a:srgbClr val="00244D"/>
            </a:solidFill>
            <a:ln w="28575" cap="rnd">
              <a:noFill/>
              <a:round/>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pav.'!$G$20:$M$20</c:f>
              <c:numCache>
                <c:formatCode>0.0;\–0.0</c:formatCode>
                <c:ptCount val="7"/>
                <c:pt idx="0">
                  <c:v>17.248321435808293</c:v>
                </c:pt>
                <c:pt idx="1">
                  <c:v>-14.987769507807343</c:v>
                </c:pt>
                <c:pt idx="2">
                  <c:v>-0.18935044766908504</c:v>
                </c:pt>
                <c:pt idx="3">
                  <c:v>-24.428559281941261</c:v>
                </c:pt>
                <c:pt idx="4">
                  <c:v>-9.3227712358138888</c:v>
                </c:pt>
                <c:pt idx="5">
                  <c:v>22.859876530569409</c:v>
                </c:pt>
                <c:pt idx="6">
                  <c:v>23.479481779962725</c:v>
                </c:pt>
              </c:numCache>
            </c:numRef>
          </c:val>
          <c:extLst xmlns:c16r2="http://schemas.microsoft.com/office/drawing/2015/06/chart">
            <c:ext xmlns:c16="http://schemas.microsoft.com/office/drawing/2014/chart" uri="{C3380CC4-5D6E-409C-BE32-E72D297353CC}">
              <c16:uniqueId val="{00000004-1CC3-4F7A-96DD-AEB1C5DBCFD9}"/>
            </c:ext>
          </c:extLst>
        </c:ser>
        <c:ser>
          <c:idx val="1"/>
          <c:order val="1"/>
          <c:tx>
            <c:strRef>
              <c:f>'4 priedas. 1 pav.'!$F$19</c:f>
              <c:strCache>
                <c:ptCount val="1"/>
                <c:pt idx="0">
                  <c:v>Makroekonominio rodiklio projekcijos paklaida</c:v>
                </c:pt>
              </c:strCache>
            </c:strRef>
          </c:tx>
          <c:spPr>
            <a:solidFill>
              <a:srgbClr val="D1D1D1"/>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1CC3-4F7A-96DD-AEB1C5DBCFD9}"/>
              </c:ext>
            </c:extLst>
          </c:dPt>
          <c:dPt>
            <c:idx val="2"/>
            <c:invertIfNegative val="0"/>
            <c:bubble3D val="0"/>
            <c:extLst xmlns:c16r2="http://schemas.microsoft.com/office/drawing/2015/06/chart">
              <c:ext xmlns:c16="http://schemas.microsoft.com/office/drawing/2014/chart" uri="{C3380CC4-5D6E-409C-BE32-E72D297353CC}">
                <c16:uniqueId val="{00000002-1CC3-4F7A-96DD-AEB1C5DBCFD9}"/>
              </c:ext>
            </c:extLst>
          </c:dPt>
          <c:dLbls>
            <c:dLbl>
              <c:idx val="6"/>
              <c:layout>
                <c:manualLayout>
                  <c:x val="8.7100497099047741E-2"/>
                  <c:y val="-9.0132172582135604E-3"/>
                </c:manualLayout>
              </c:layout>
              <c:tx>
                <c:rich>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fld id="{EC3EA357-5FCA-4A89-99E4-A49AC2B573C5}" type="VALUE">
                      <a:rPr lang="en-US"/>
                      <a:pPr>
                        <a:defRPr sz="1000">
                          <a:solidFill>
                            <a:sysClr val="windowText" lastClr="000000"/>
                          </a:solidFill>
                          <a:latin typeface="Arial" panose="020B0604020202020204" pitchFamily="34" charset="0"/>
                          <a:cs typeface="Arial" panose="020B0604020202020204" pitchFamily="34" charset="0"/>
                        </a:defRPr>
                      </a:pPr>
                      <a:t>[REIKŠMĖ]</a:t>
                    </a:fld>
                    <a:r>
                      <a:rPr lang="en-US"/>
                      <a:t> mln. EUR</a:t>
                    </a: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separator> </c:separator>
              <c:extLst>
                <c:ext xmlns:c15="http://schemas.microsoft.com/office/drawing/2012/chart" uri="{CE6537A1-D6FC-4f65-9D91-7224C49458BB}">
                  <c15:layout>
                    <c:manualLayout>
                      <c:w val="0.10363281091533583"/>
                      <c:h val="0.13390948466589941"/>
                    </c:manualLayout>
                  </c15:layout>
                  <c15:dlblFieldTable/>
                  <c15:showDataLabelsRange val="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19050" cap="flat" cmpd="sng" algn="ctr">
                      <a:solidFill>
                        <a:schemeClr val="tx1">
                          <a:lumMod val="35000"/>
                          <a:lumOff val="65000"/>
                        </a:schemeClr>
                      </a:solidFill>
                      <a:round/>
                    </a:ln>
                    <a:effectLst/>
                  </c:spPr>
                </c15:leaderLines>
              </c:ext>
            </c:extLst>
          </c:dLbls>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pav.'!$G$19:$M$19</c:f>
              <c:numCache>
                <c:formatCode>0.0;\–0.0</c:formatCode>
                <c:ptCount val="7"/>
                <c:pt idx="0">
                  <c:v>10.497066227011373</c:v>
                </c:pt>
                <c:pt idx="1">
                  <c:v>16.156530787830206</c:v>
                </c:pt>
                <c:pt idx="2">
                  <c:v>9.0383011882440769</c:v>
                </c:pt>
                <c:pt idx="3">
                  <c:v>4.2345017461791485</c:v>
                </c:pt>
                <c:pt idx="4">
                  <c:v>37.512404646453888</c:v>
                </c:pt>
                <c:pt idx="5">
                  <c:v>29.232713844450473</c:v>
                </c:pt>
                <c:pt idx="6">
                  <c:v>60.206239220249927</c:v>
                </c:pt>
              </c:numCache>
            </c:numRef>
          </c:val>
          <c:extLst xmlns:c16r2="http://schemas.microsoft.com/office/drawing/2015/06/chart">
            <c:ext xmlns:c16="http://schemas.microsoft.com/office/drawing/2014/chart" uri="{C3380CC4-5D6E-409C-BE32-E72D297353CC}">
              <c16:uniqueId val="{00000003-1CC3-4F7A-96DD-AEB1C5DBCFD9}"/>
            </c:ext>
          </c:extLst>
        </c:ser>
        <c:ser>
          <c:idx val="0"/>
          <c:order val="2"/>
          <c:tx>
            <c:v>Atskaitos taško įtaka</c:v>
          </c:tx>
          <c:spPr>
            <a:solidFill>
              <a:srgbClr val="47ABD9"/>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pav.'!$G$18:$M$18</c:f>
              <c:numCache>
                <c:formatCode>0.0;\–0.0</c:formatCode>
                <c:ptCount val="7"/>
                <c:pt idx="0">
                  <c:v>22.652805465068241</c:v>
                </c:pt>
                <c:pt idx="1">
                  <c:v>-5.7166099966914317</c:v>
                </c:pt>
                <c:pt idx="2">
                  <c:v>-0.79172362191752654</c:v>
                </c:pt>
                <c:pt idx="3">
                  <c:v>14.99523863588729</c:v>
                </c:pt>
                <c:pt idx="4">
                  <c:v>6.1330105793599614</c:v>
                </c:pt>
                <c:pt idx="5">
                  <c:v>-4.9968673231398952</c:v>
                </c:pt>
                <c:pt idx="6">
                  <c:v>15.585794006307196</c:v>
                </c:pt>
              </c:numCache>
            </c:numRef>
          </c:val>
          <c:extLst xmlns:c16r2="http://schemas.microsoft.com/office/drawing/2015/06/chart">
            <c:ext xmlns:c16="http://schemas.microsoft.com/office/drawing/2014/chart" uri="{C3380CC4-5D6E-409C-BE32-E72D297353CC}">
              <c16:uniqueId val="{00000000-1CC3-4F7A-96DD-AEB1C5DBCFD9}"/>
            </c:ext>
          </c:extLst>
        </c:ser>
        <c:dLbls>
          <c:showLegendKey val="0"/>
          <c:showVal val="0"/>
          <c:showCatName val="0"/>
          <c:showSerName val="0"/>
          <c:showPercent val="0"/>
          <c:showBubbleSize val="0"/>
        </c:dLbls>
        <c:gapWidth val="150"/>
        <c:overlap val="100"/>
        <c:axId val="588121520"/>
        <c:axId val="588121912"/>
      </c:barChart>
      <c:lineChart>
        <c:grouping val="standard"/>
        <c:varyColors val="0"/>
        <c:ser>
          <c:idx val="3"/>
          <c:order val="3"/>
          <c:tx>
            <c:strRef>
              <c:f>'4 priedas. 1 pav.'!$F$17</c:f>
              <c:strCache>
                <c:ptCount val="1"/>
                <c:pt idx="0">
                  <c:v>Paklaida</c:v>
                </c:pt>
              </c:strCache>
            </c:strRef>
          </c:tx>
          <c:spPr>
            <a:ln w="28575" cap="rnd">
              <a:solidFill>
                <a:srgbClr val="D41A1F"/>
              </a:solidFill>
              <a:round/>
            </a:ln>
            <a:effectLst/>
          </c:spPr>
          <c:marker>
            <c:symbol val="none"/>
          </c:marker>
          <c:val>
            <c:numRef>
              <c:f>'4 priedas. 1 pav.'!$G$17:$M$17</c:f>
              <c:numCache>
                <c:formatCode>0.0;\–0.0</c:formatCode>
                <c:ptCount val="7"/>
                <c:pt idx="0">
                  <c:v>50.398193127887907</c:v>
                </c:pt>
                <c:pt idx="1">
                  <c:v>-4.5478487166685682</c:v>
                </c:pt>
                <c:pt idx="2">
                  <c:v>8.0572271186574653</c:v>
                </c:pt>
                <c:pt idx="3">
                  <c:v>-5.1988188998748228</c:v>
                </c:pt>
                <c:pt idx="4">
                  <c:v>34.32264398999996</c:v>
                </c:pt>
                <c:pt idx="5">
                  <c:v>47.095723051879986</c:v>
                </c:pt>
                <c:pt idx="6">
                  <c:v>99.271515006519849</c:v>
                </c:pt>
              </c:numCache>
            </c:numRef>
          </c:val>
          <c:smooth val="0"/>
          <c:extLst xmlns:c16r2="http://schemas.microsoft.com/office/drawing/2015/06/chart">
            <c:ext xmlns:c16="http://schemas.microsoft.com/office/drawing/2014/chart" uri="{C3380CC4-5D6E-409C-BE32-E72D297353CC}">
              <c16:uniqueId val="{00000005-1CC3-4F7A-96DD-AEB1C5DBCFD9}"/>
            </c:ext>
          </c:extLst>
        </c:ser>
        <c:dLbls>
          <c:showLegendKey val="0"/>
          <c:showVal val="0"/>
          <c:showCatName val="0"/>
          <c:showSerName val="0"/>
          <c:showPercent val="0"/>
          <c:showBubbleSize val="0"/>
        </c:dLbls>
        <c:marker val="1"/>
        <c:smooth val="0"/>
        <c:axId val="588121520"/>
        <c:axId val="588121912"/>
      </c:lineChart>
      <c:catAx>
        <c:axId val="588121520"/>
        <c:scaling>
          <c:orientation val="minMax"/>
        </c:scaling>
        <c:delete val="0"/>
        <c:axPos val="b"/>
        <c:majorGridlines>
          <c:spPr>
            <a:ln w="9525" cap="flat" cmpd="sng" algn="ctr">
              <a:solidFill>
                <a:schemeClr val="tx1">
                  <a:lumMod val="15000"/>
                  <a:lumOff val="85000"/>
                </a:schemeClr>
              </a:solidFill>
              <a:prstDash val="dash"/>
              <a:round/>
            </a:ln>
            <a:effectLst/>
          </c:spPr>
        </c:majorGridlines>
        <c:minorGridlines>
          <c:spPr>
            <a:ln w="9525" cap="flat" cmpd="sng" algn="ctr">
              <a:solidFill>
                <a:srgbClr val="D1D1D1"/>
              </a:solidFill>
              <a:prstDash val="dash"/>
              <a:round/>
            </a:ln>
            <a:effectLst/>
          </c:spPr>
        </c:minorGridlines>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8121912"/>
        <c:crosses val="autoZero"/>
        <c:auto val="1"/>
        <c:lblAlgn val="ctr"/>
        <c:lblOffset val="100"/>
        <c:noMultiLvlLbl val="0"/>
      </c:catAx>
      <c:valAx>
        <c:axId val="58812191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lt-LT" sz="1050"/>
                  <a:t>mln. EUR</a:t>
                </a:r>
              </a:p>
            </c:rich>
          </c:tx>
          <c:layout>
            <c:manualLayout>
              <c:xMode val="edge"/>
              <c:yMode val="edge"/>
              <c:x val="2.0416666666666666E-2"/>
              <c:y val="0.10883506944444445"/>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8121520"/>
        <c:crosses val="autoZero"/>
        <c:crossBetween val="between"/>
      </c:valAx>
      <c:spPr>
        <a:noFill/>
        <a:ln>
          <a:noFill/>
        </a:ln>
        <a:effectLst/>
      </c:spPr>
    </c:plotArea>
    <c:legend>
      <c:legendPos val="r"/>
      <c:layout>
        <c:manualLayout>
          <c:xMode val="edge"/>
          <c:yMode val="edge"/>
          <c:x val="0.77606932870370371"/>
          <c:y val="0.39845605926290195"/>
          <c:w val="0.22196828703703705"/>
          <c:h val="0.574984969128437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3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050">
                <a:solidFill>
                  <a:sysClr val="windowText" lastClr="000000"/>
                </a:solidFill>
                <a:latin typeface="Arial" panose="020B0604020202020204" pitchFamily="34" charset="0"/>
                <a:cs typeface="Arial" panose="020B0604020202020204" pitchFamily="34" charset="0"/>
              </a:rPr>
              <a:t>Pelno mokesčio plano paklaidos</a:t>
            </a:r>
            <a:r>
              <a:rPr lang="lt-LT" sz="1050" baseline="0">
                <a:solidFill>
                  <a:sysClr val="windowText" lastClr="000000"/>
                </a:solidFill>
                <a:latin typeface="Arial" panose="020B0604020202020204" pitchFamily="34" charset="0"/>
                <a:cs typeface="Arial" panose="020B0604020202020204" pitchFamily="34" charset="0"/>
              </a:rPr>
              <a:t> įtakos veiksniai</a:t>
            </a:r>
            <a:endParaRPr lang="lt-LT" sz="105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22397465277777781"/>
          <c:y val="3.0868055555555555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5.3425E-2"/>
          <c:y val="0.12101388888888889"/>
          <c:w val="0.61323935185185185"/>
          <c:h val="0.75503776733711792"/>
        </c:manualLayout>
      </c:layout>
      <c:barChart>
        <c:barDir val="col"/>
        <c:grouping val="stacked"/>
        <c:varyColors val="0"/>
        <c:ser>
          <c:idx val="3"/>
          <c:order val="0"/>
          <c:tx>
            <c:v>Kita</c:v>
          </c:tx>
          <c:spPr>
            <a:solidFill>
              <a:srgbClr val="00244D"/>
            </a:solidFill>
            <a:ln w="28575" cap="rnd">
              <a:noFill/>
              <a:round/>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pav.'!$G$8:$M$8</c:f>
              <c:numCache>
                <c:formatCode>0.0;\–0.0</c:formatCode>
                <c:ptCount val="7"/>
                <c:pt idx="0">
                  <c:v>-31.268416259276137</c:v>
                </c:pt>
                <c:pt idx="1">
                  <c:v>-18.517492887018022</c:v>
                </c:pt>
                <c:pt idx="2">
                  <c:v>8.4668771437999908</c:v>
                </c:pt>
                <c:pt idx="3">
                  <c:v>19.115771707884903</c:v>
                </c:pt>
                <c:pt idx="4">
                  <c:v>-39.38809802410583</c:v>
                </c:pt>
                <c:pt idx="5">
                  <c:v>-14.986157279018812</c:v>
                </c:pt>
                <c:pt idx="6">
                  <c:v>-14.148830628090764</c:v>
                </c:pt>
              </c:numCache>
            </c:numRef>
          </c:val>
          <c:extLst xmlns:c16r2="http://schemas.microsoft.com/office/drawing/2015/06/chart">
            <c:ext xmlns:c16="http://schemas.microsoft.com/office/drawing/2014/chart" uri="{C3380CC4-5D6E-409C-BE32-E72D297353CC}">
              <c16:uniqueId val="{00000005-1CC3-4F7A-96DD-AEB1C5DBCFD9}"/>
            </c:ext>
          </c:extLst>
        </c:ser>
        <c:ser>
          <c:idx val="1"/>
          <c:order val="1"/>
          <c:tx>
            <c:v>Makroekonominio rodiklio projekcijos paklaida</c:v>
          </c:tx>
          <c:spPr>
            <a:solidFill>
              <a:srgbClr val="D1D1D1"/>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1CC3-4F7A-96DD-AEB1C5DBCFD9}"/>
              </c:ext>
            </c:extLst>
          </c:dPt>
          <c:dPt>
            <c:idx val="2"/>
            <c:invertIfNegative val="0"/>
            <c:bubble3D val="0"/>
            <c:extLst xmlns:c16r2="http://schemas.microsoft.com/office/drawing/2015/06/chart">
              <c:ext xmlns:c16="http://schemas.microsoft.com/office/drawing/2014/chart" uri="{C3380CC4-5D6E-409C-BE32-E72D297353CC}">
                <c16:uniqueId val="{00000002-1CC3-4F7A-96DD-AEB1C5DBCFD9}"/>
              </c:ext>
            </c:extLst>
          </c:dPt>
          <c:dLbls>
            <c:dLbl>
              <c:idx val="6"/>
              <c:layout>
                <c:manualLayout>
                  <c:x val="8.7410176066845716E-2"/>
                  <c:y val="-2.250034392626225E-2"/>
                </c:manualLayout>
              </c:layout>
              <c:tx>
                <c:rich>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fld id="{15FF8CB2-599C-4BD9-A5E0-1BE21D47F7E4}" type="VALUE">
                      <a:rPr lang="en-US"/>
                      <a:pPr>
                        <a:defRPr sz="1000">
                          <a:solidFill>
                            <a:sysClr val="windowText" lastClr="000000"/>
                          </a:solidFill>
                          <a:latin typeface="Arial" panose="020B0604020202020204" pitchFamily="34" charset="0"/>
                          <a:cs typeface="Arial" panose="020B0604020202020204" pitchFamily="34" charset="0"/>
                        </a:defRPr>
                      </a:pPr>
                      <a:t>[REIKŠMĖ]</a:t>
                    </a:fld>
                    <a:r>
                      <a:rPr lang="en-US"/>
                      <a:t> mln. EUR</a:t>
                    </a: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1"/>
              <c:showCatName val="0"/>
              <c:showSerName val="0"/>
              <c:showPercent val="0"/>
              <c:showBubbleSize val="0"/>
              <c:extLst>
                <c:ext xmlns:c15="http://schemas.microsoft.com/office/drawing/2012/chart" uri="{CE6537A1-D6FC-4f65-9D91-7224C49458BB}">
                  <c15:layout>
                    <c:manualLayout>
                      <c:w val="9.41414503133393E-2"/>
                      <c:h val="0.15505915531710002"/>
                    </c:manualLayout>
                  </c15:layout>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19050" cap="flat" cmpd="sng" algn="ctr">
                      <a:solidFill>
                        <a:schemeClr val="tx1">
                          <a:lumMod val="35000"/>
                          <a:lumOff val="65000"/>
                        </a:schemeClr>
                      </a:solidFill>
                      <a:round/>
                    </a:ln>
                    <a:effectLst/>
                  </c:spPr>
                </c15:leaderLines>
              </c:ext>
            </c:extLst>
          </c:dLbls>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pav.'!$G$5:$M$5</c:f>
              <c:numCache>
                <c:formatCode>0.0;\–0.0</c:formatCode>
                <c:ptCount val="7"/>
                <c:pt idx="0">
                  <c:v>11.971300509854245</c:v>
                </c:pt>
                <c:pt idx="1">
                  <c:v>-5.385232729365157</c:v>
                </c:pt>
                <c:pt idx="2">
                  <c:v>-5.7427893587354788</c:v>
                </c:pt>
                <c:pt idx="3">
                  <c:v>-18.554671927192942</c:v>
                </c:pt>
                <c:pt idx="4">
                  <c:v>-6.7133085570634421</c:v>
                </c:pt>
                <c:pt idx="5">
                  <c:v>30.802071311528834</c:v>
                </c:pt>
                <c:pt idx="6">
                  <c:v>14.248998059529981</c:v>
                </c:pt>
              </c:numCache>
            </c:numRef>
          </c:val>
          <c:extLst xmlns:c16r2="http://schemas.microsoft.com/office/drawing/2015/06/chart">
            <c:ext xmlns:c16="http://schemas.microsoft.com/office/drawing/2014/chart" uri="{C3380CC4-5D6E-409C-BE32-E72D297353CC}">
              <c16:uniqueId val="{00000003-1CC3-4F7A-96DD-AEB1C5DBCFD9}"/>
            </c:ext>
          </c:extLst>
        </c:ser>
        <c:ser>
          <c:idx val="0"/>
          <c:order val="2"/>
          <c:tx>
            <c:v>Atskaitos taško paklaida</c:v>
          </c:tx>
          <c:spPr>
            <a:solidFill>
              <a:srgbClr val="47ABD9"/>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pav.'!$G$7:$M$7</c:f>
              <c:numCache>
                <c:formatCode>0.0;\–0.0</c:formatCode>
                <c:ptCount val="7"/>
                <c:pt idx="0">
                  <c:v>42.245748690438177</c:v>
                </c:pt>
                <c:pt idx="1">
                  <c:v>18.51178580414313</c:v>
                </c:pt>
                <c:pt idx="2">
                  <c:v>-14.521996880887457</c:v>
                </c:pt>
                <c:pt idx="3">
                  <c:v>10.752981088631373</c:v>
                </c:pt>
                <c:pt idx="4">
                  <c:v>84.814360388977775</c:v>
                </c:pt>
                <c:pt idx="5">
                  <c:v>-31.872926727037452</c:v>
                </c:pt>
                <c:pt idx="6">
                  <c:v>-42.372504937367921</c:v>
                </c:pt>
              </c:numCache>
            </c:numRef>
          </c:val>
          <c:extLst xmlns:c16r2="http://schemas.microsoft.com/office/drawing/2015/06/chart">
            <c:ext xmlns:c16="http://schemas.microsoft.com/office/drawing/2014/chart" uri="{C3380CC4-5D6E-409C-BE32-E72D297353CC}">
              <c16:uniqueId val="{00000000-1CC3-4F7A-96DD-AEB1C5DBCFD9}"/>
            </c:ext>
          </c:extLst>
        </c:ser>
        <c:ser>
          <c:idx val="2"/>
          <c:order val="3"/>
          <c:tx>
            <c:strRef>
              <c:f>'4 priedas. 1 pav.'!$F$6</c:f>
              <c:strCache>
                <c:ptCount val="1"/>
                <c:pt idx="0">
                  <c:v>Avansu sumokėtos pelno mokesčio dalies paklaida</c:v>
                </c:pt>
              </c:strCache>
            </c:strRef>
          </c:tx>
          <c:spPr>
            <a:solidFill>
              <a:srgbClr val="666261"/>
            </a:solidFill>
            <a:ln w="28575" cap="rnd">
              <a:noFill/>
              <a:round/>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pav.'!$G$6:$M$6</c:f>
              <c:numCache>
                <c:formatCode>0.0;\–0.0</c:formatCode>
                <c:ptCount val="7"/>
                <c:pt idx="0">
                  <c:v>54.506165010895529</c:v>
                </c:pt>
                <c:pt idx="1">
                  <c:v>111.1041038777463</c:v>
                </c:pt>
                <c:pt idx="2">
                  <c:v>26.850899042248159</c:v>
                </c:pt>
                <c:pt idx="3">
                  <c:v>40.696353394346602</c:v>
                </c:pt>
                <c:pt idx="4">
                  <c:v>9.3452466757828461</c:v>
                </c:pt>
                <c:pt idx="5">
                  <c:v>-30.702002160487154</c:v>
                </c:pt>
                <c:pt idx="6">
                  <c:v>34.661329868890107</c:v>
                </c:pt>
              </c:numCache>
            </c:numRef>
          </c:val>
          <c:extLst xmlns:c16r2="http://schemas.microsoft.com/office/drawing/2015/06/chart">
            <c:ext xmlns:c16="http://schemas.microsoft.com/office/drawing/2014/chart" uri="{C3380CC4-5D6E-409C-BE32-E72D297353CC}">
              <c16:uniqueId val="{00000004-1CC3-4F7A-96DD-AEB1C5DBCFD9}"/>
            </c:ext>
          </c:extLst>
        </c:ser>
        <c:dLbls>
          <c:showLegendKey val="0"/>
          <c:showVal val="0"/>
          <c:showCatName val="0"/>
          <c:showSerName val="0"/>
          <c:showPercent val="0"/>
          <c:showBubbleSize val="0"/>
        </c:dLbls>
        <c:gapWidth val="150"/>
        <c:overlap val="100"/>
        <c:axId val="588122304"/>
        <c:axId val="588115248"/>
      </c:barChart>
      <c:lineChart>
        <c:grouping val="standard"/>
        <c:varyColors val="0"/>
        <c:ser>
          <c:idx val="4"/>
          <c:order val="4"/>
          <c:tx>
            <c:v>Paklaida</c:v>
          </c:tx>
          <c:spPr>
            <a:ln w="28575" cap="rnd">
              <a:solidFill>
                <a:srgbClr val="D41A1F"/>
              </a:solidFill>
              <a:round/>
            </a:ln>
            <a:effectLst/>
          </c:spPr>
          <c:marker>
            <c:symbol val="none"/>
          </c:marker>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pav.'!$G$4:$M$4</c:f>
              <c:numCache>
                <c:formatCode>0.0;\–0.0</c:formatCode>
                <c:ptCount val="7"/>
                <c:pt idx="0">
                  <c:v>77.454797951911814</c:v>
                </c:pt>
                <c:pt idx="1">
                  <c:v>105.71316406550625</c:v>
                </c:pt>
                <c:pt idx="2">
                  <c:v>15.052989946425214</c:v>
                </c:pt>
                <c:pt idx="3">
                  <c:v>52.010434263669936</c:v>
                </c:pt>
                <c:pt idx="4">
                  <c:v>48.058200483591349</c:v>
                </c:pt>
                <c:pt idx="5">
                  <c:v>-46.759014855014584</c:v>
                </c:pt>
                <c:pt idx="6">
                  <c:v>-7.6110076370385968</c:v>
                </c:pt>
              </c:numCache>
            </c:numRef>
          </c:val>
          <c:smooth val="0"/>
        </c:ser>
        <c:dLbls>
          <c:showLegendKey val="0"/>
          <c:showVal val="0"/>
          <c:showCatName val="0"/>
          <c:showSerName val="0"/>
          <c:showPercent val="0"/>
          <c:showBubbleSize val="0"/>
        </c:dLbls>
        <c:marker val="1"/>
        <c:smooth val="0"/>
        <c:axId val="588122304"/>
        <c:axId val="588115248"/>
      </c:lineChart>
      <c:catAx>
        <c:axId val="588122304"/>
        <c:scaling>
          <c:orientation val="minMax"/>
        </c:scaling>
        <c:delete val="0"/>
        <c:axPos val="b"/>
        <c:majorGridlines>
          <c:spPr>
            <a:ln w="9525" cap="flat" cmpd="sng" algn="ctr">
              <a:solidFill>
                <a:srgbClr val="D1D1D1"/>
              </a:solidFill>
              <a:prstDash val="dash"/>
              <a:round/>
            </a:ln>
            <a:effectLst/>
          </c:spPr>
        </c:majorGridlines>
        <c:minorGridlines>
          <c:spPr>
            <a:ln w="9525" cap="flat" cmpd="sng" algn="ctr">
              <a:solidFill>
                <a:srgbClr val="D1D1D1"/>
              </a:solidFill>
              <a:prstDash val="dash"/>
              <a:round/>
            </a:ln>
            <a:effectLst/>
          </c:spPr>
        </c:minorGridlines>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8115248"/>
        <c:crosses val="autoZero"/>
        <c:auto val="1"/>
        <c:lblAlgn val="ctr"/>
        <c:lblOffset val="100"/>
        <c:noMultiLvlLbl val="0"/>
      </c:catAx>
      <c:valAx>
        <c:axId val="588115248"/>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lt-LT" sz="1050"/>
                  <a:t>mln. EUR</a:t>
                </a:r>
              </a:p>
            </c:rich>
          </c:tx>
          <c:layout>
            <c:manualLayout>
              <c:xMode val="edge"/>
              <c:yMode val="edge"/>
              <c:x val="1.1746759259259259E-2"/>
              <c:y val="2.4795138888888887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8122304"/>
        <c:crosses val="autoZero"/>
        <c:crossBetween val="between"/>
      </c:valAx>
      <c:spPr>
        <a:noFill/>
        <a:ln>
          <a:noFill/>
        </a:ln>
        <a:effectLst/>
      </c:spPr>
    </c:plotArea>
    <c:legend>
      <c:legendPos val="r"/>
      <c:layout>
        <c:manualLayout>
          <c:xMode val="edge"/>
          <c:yMode val="edge"/>
          <c:x val="0.75292233796296293"/>
          <c:y val="0.40163041357430157"/>
          <c:w val="0.24549351851851853"/>
          <c:h val="0.5959556681667034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32.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050">
                <a:solidFill>
                  <a:sysClr val="windowText" lastClr="000000"/>
                </a:solidFill>
                <a:latin typeface="Arial" panose="020B0604020202020204" pitchFamily="34" charset="0"/>
                <a:cs typeface="Arial" panose="020B0604020202020204" pitchFamily="34" charset="0"/>
              </a:rPr>
              <a:t>PVM plano paklaidos įtakos veiksniai</a:t>
            </a:r>
          </a:p>
        </c:rich>
      </c:tx>
      <c:layout>
        <c:manualLayout>
          <c:xMode val="edge"/>
          <c:yMode val="edge"/>
          <c:x val="0.25839120370370372"/>
          <c:y val="4.5603896312913346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4.8781018518518522E-2"/>
          <c:y val="0.13926899210246038"/>
          <c:w val="0.61217812500000002"/>
          <c:h val="0.69808645833333338"/>
        </c:manualLayout>
      </c:layout>
      <c:barChart>
        <c:barDir val="col"/>
        <c:grouping val="stacked"/>
        <c:varyColors val="0"/>
        <c:ser>
          <c:idx val="5"/>
          <c:order val="0"/>
          <c:tx>
            <c:v>Atskaitos taško paklaida</c:v>
          </c:tx>
          <c:spPr>
            <a:solidFill>
              <a:srgbClr val="666261"/>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pav.'!$G$14:$M$14</c:f>
              <c:numCache>
                <c:formatCode>0.0;\–0.0</c:formatCode>
                <c:ptCount val="7"/>
                <c:pt idx="0">
                  <c:v>-29.328303625369699</c:v>
                </c:pt>
                <c:pt idx="1">
                  <c:v>-100.50435687621302</c:v>
                </c:pt>
                <c:pt idx="2">
                  <c:v>8.3517937615774827</c:v>
                </c:pt>
                <c:pt idx="3">
                  <c:v>-15.135234009945634</c:v>
                </c:pt>
                <c:pt idx="4">
                  <c:v>7.0549641708898889</c:v>
                </c:pt>
                <c:pt idx="5">
                  <c:v>10.516859441883298</c:v>
                </c:pt>
                <c:pt idx="6">
                  <c:v>-47.418870117933238</c:v>
                </c:pt>
              </c:numCache>
            </c:numRef>
          </c:val>
          <c:extLst xmlns:c16r2="http://schemas.microsoft.com/office/drawing/2015/06/chart">
            <c:ext xmlns:c16="http://schemas.microsoft.com/office/drawing/2014/chart" uri="{C3380CC4-5D6E-409C-BE32-E72D297353CC}">
              <c16:uniqueId val="{00000000-56FE-4F0E-B164-14DDE3C054C7}"/>
            </c:ext>
          </c:extLst>
        </c:ser>
        <c:ser>
          <c:idx val="1"/>
          <c:order val="1"/>
          <c:tx>
            <c:v>Makroekonominio rodiklio projekcijos paklaida</c:v>
          </c:tx>
          <c:spPr>
            <a:solidFill>
              <a:srgbClr val="D1D1D1"/>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56FE-4F0E-B164-14DDE3C054C7}"/>
              </c:ext>
            </c:extLst>
          </c:dPt>
          <c:dPt>
            <c:idx val="2"/>
            <c:invertIfNegative val="0"/>
            <c:bubble3D val="0"/>
            <c:extLst xmlns:c16r2="http://schemas.microsoft.com/office/drawing/2015/06/chart">
              <c:ext xmlns:c16="http://schemas.microsoft.com/office/drawing/2014/chart" uri="{C3380CC4-5D6E-409C-BE32-E72D297353CC}">
                <c16:uniqueId val="{00000002-56FE-4F0E-B164-14DDE3C054C7}"/>
              </c:ext>
            </c:extLst>
          </c:dPt>
          <c:dLbls>
            <c:dLbl>
              <c:idx val="6"/>
              <c:layout>
                <c:manualLayout>
                  <c:x val="8.6127050831656088E-2"/>
                  <c:y val="-2.8548313197894661E-2"/>
                </c:manualLayout>
              </c:layout>
              <c:tx>
                <c:rich>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mn-lt"/>
                        <a:ea typeface="+mn-ea"/>
                        <a:cs typeface="+mn-cs"/>
                      </a:defRPr>
                    </a:pPr>
                    <a:r>
                      <a:rPr lang="en-US"/>
                      <a:t> 17 mln. EUR </a:t>
                    </a:r>
                  </a:p>
                </c:rich>
              </c:tx>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extLst>
                <c:ext xmlns:c15="http://schemas.microsoft.com/office/drawing/2012/chart" uri="{CE6537A1-D6FC-4f65-9D91-7224C49458BB}">
                  <c15:layout>
                    <c:manualLayout>
                      <c:w val="0.10464751437696718"/>
                      <c:h val="0.13031679645613473"/>
                    </c:manualLayout>
                  </c15:layout>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19050" cap="flat" cmpd="sng" algn="ctr">
                      <a:solidFill>
                        <a:schemeClr val="tx1">
                          <a:lumMod val="35000"/>
                          <a:lumOff val="65000"/>
                        </a:schemeClr>
                      </a:solidFill>
                      <a:round/>
                    </a:ln>
                    <a:effectLst/>
                  </c:spPr>
                </c15:leaderLines>
              </c:ext>
            </c:extLst>
          </c:dLbls>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pav.'!$G$9:$M$9</c:f>
              <c:numCache>
                <c:formatCode>0.0;\–0.0</c:formatCode>
                <c:ptCount val="7"/>
                <c:pt idx="0">
                  <c:v>17.124287271155481</c:v>
                </c:pt>
                <c:pt idx="1">
                  <c:v>-64.130216049617502</c:v>
                </c:pt>
                <c:pt idx="2">
                  <c:v>-49.152966223863132</c:v>
                </c:pt>
                <c:pt idx="3">
                  <c:v>-69.319896483924822</c:v>
                </c:pt>
                <c:pt idx="4">
                  <c:v>-10.96145113829516</c:v>
                </c:pt>
                <c:pt idx="5">
                  <c:v>51.575154759577799</c:v>
                </c:pt>
                <c:pt idx="6">
                  <c:v>17.011607435525093</c:v>
                </c:pt>
              </c:numCache>
            </c:numRef>
          </c:val>
          <c:extLst xmlns:c16r2="http://schemas.microsoft.com/office/drawing/2015/06/chart">
            <c:ext xmlns:c16="http://schemas.microsoft.com/office/drawing/2014/chart" uri="{C3380CC4-5D6E-409C-BE32-E72D297353CC}">
              <c16:uniqueId val="{00000003-56FE-4F0E-B164-14DDE3C054C7}"/>
            </c:ext>
          </c:extLst>
        </c:ser>
        <c:ser>
          <c:idx val="0"/>
          <c:order val="2"/>
          <c:tx>
            <c:v>Kita</c:v>
          </c:tx>
          <c:spPr>
            <a:solidFill>
              <a:srgbClr val="00244D"/>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pav.'!$G$16:$M$16</c:f>
              <c:numCache>
                <c:formatCode>0.0;\–0.0</c:formatCode>
                <c:ptCount val="7"/>
                <c:pt idx="0">
                  <c:v>-26.451029102422581</c:v>
                </c:pt>
                <c:pt idx="1">
                  <c:v>46.118909175981116</c:v>
                </c:pt>
                <c:pt idx="2">
                  <c:v>-15.807643265438401</c:v>
                </c:pt>
                <c:pt idx="3">
                  <c:v>59.115572671903465</c:v>
                </c:pt>
                <c:pt idx="4">
                  <c:v>-37.68391071538872</c:v>
                </c:pt>
                <c:pt idx="5">
                  <c:v>-98.044782053554172</c:v>
                </c:pt>
                <c:pt idx="6">
                  <c:v>-40.030226193825456</c:v>
                </c:pt>
              </c:numCache>
            </c:numRef>
          </c:val>
          <c:extLst xmlns:c16r2="http://schemas.microsoft.com/office/drawing/2015/06/chart">
            <c:ext xmlns:c16="http://schemas.microsoft.com/office/drawing/2014/chart" uri="{C3380CC4-5D6E-409C-BE32-E72D297353CC}">
              <c16:uniqueId val="{00000004-56FE-4F0E-B164-14DDE3C054C7}"/>
            </c:ext>
          </c:extLst>
        </c:ser>
        <c:ser>
          <c:idx val="2"/>
          <c:order val="3"/>
          <c:tx>
            <c:v>Nepriemokos paklaida</c:v>
          </c:tx>
          <c:spPr>
            <a:solidFill>
              <a:srgbClr val="47ABD9">
                <a:lumMod val="40000"/>
                <a:lumOff val="60000"/>
              </a:srgbClr>
            </a:solidFill>
            <a:ln w="28575" cap="rnd">
              <a:noFill/>
              <a:round/>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pav.'!$G$10:$M$10</c:f>
              <c:numCache>
                <c:formatCode>0.0;\–0.0</c:formatCode>
                <c:ptCount val="7"/>
                <c:pt idx="0">
                  <c:v>-37.563716404077695</c:v>
                </c:pt>
                <c:pt idx="1">
                  <c:v>-1.7377201112144576</c:v>
                </c:pt>
                <c:pt idx="2">
                  <c:v>-23.757735966123164</c:v>
                </c:pt>
                <c:pt idx="3">
                  <c:v>0.33799814643225545</c:v>
                </c:pt>
                <c:pt idx="4">
                  <c:v>24.199999999999818</c:v>
                </c:pt>
                <c:pt idx="5">
                  <c:v>-21.897199999999884</c:v>
                </c:pt>
                <c:pt idx="6">
                  <c:v>-19.89679999999953</c:v>
                </c:pt>
              </c:numCache>
            </c:numRef>
          </c:val>
          <c:extLst xmlns:c16r2="http://schemas.microsoft.com/office/drawing/2015/06/chart">
            <c:ext xmlns:c16="http://schemas.microsoft.com/office/drawing/2014/chart" uri="{C3380CC4-5D6E-409C-BE32-E72D297353CC}">
              <c16:uniqueId val="{00000005-56FE-4F0E-B164-14DDE3C054C7}"/>
            </c:ext>
          </c:extLst>
        </c:ser>
        <c:ser>
          <c:idx val="3"/>
          <c:order val="4"/>
          <c:tx>
            <c:v>Permokos paklaida</c:v>
          </c:tx>
          <c:spPr>
            <a:solidFill>
              <a:srgbClr val="47ABD9"/>
            </a:solidFill>
            <a:ln w="28575" cap="rnd">
              <a:noFill/>
              <a:round/>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pav.'!$G$11:$M$11</c:f>
              <c:numCache>
                <c:formatCode>0.0;\–0.0</c:formatCode>
                <c:ptCount val="7"/>
                <c:pt idx="0">
                  <c:v>11.324142724744888</c:v>
                </c:pt>
                <c:pt idx="1">
                  <c:v>51.870945319740713</c:v>
                </c:pt>
                <c:pt idx="2">
                  <c:v>21.654682940271869</c:v>
                </c:pt>
                <c:pt idx="3">
                  <c:v>-16.581000926783872</c:v>
                </c:pt>
                <c:pt idx="4">
                  <c:v>-9.9000000000000909</c:v>
                </c:pt>
                <c:pt idx="5">
                  <c:v>62.599999999999909</c:v>
                </c:pt>
                <c:pt idx="6">
                  <c:v>48.460000000000491</c:v>
                </c:pt>
              </c:numCache>
            </c:numRef>
          </c:val>
          <c:extLst xmlns:c16r2="http://schemas.microsoft.com/office/drawing/2015/06/chart">
            <c:ext xmlns:c16="http://schemas.microsoft.com/office/drawing/2014/chart" uri="{C3380CC4-5D6E-409C-BE32-E72D297353CC}">
              <c16:uniqueId val="{00000006-56FE-4F0E-B164-14DDE3C054C7}"/>
            </c:ext>
          </c:extLst>
        </c:ser>
        <c:ser>
          <c:idx val="4"/>
          <c:order val="5"/>
          <c:tx>
            <c:v>Sausio mėn. korekcijos paklaida</c:v>
          </c:tx>
          <c:spPr>
            <a:solidFill>
              <a:srgbClr val="8D8473"/>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pav.'!$G$12:$M$12</c:f>
              <c:numCache>
                <c:formatCode>0.0;\–0.0</c:formatCode>
                <c:ptCount val="7"/>
                <c:pt idx="0">
                  <c:v>10.42450792188265</c:v>
                </c:pt>
                <c:pt idx="1">
                  <c:v>-26.903590188982889</c:v>
                </c:pt>
                <c:pt idx="2">
                  <c:v>-20.80999444619647</c:v>
                </c:pt>
                <c:pt idx="3">
                  <c:v>-7.8851459684892689</c:v>
                </c:pt>
                <c:pt idx="4">
                  <c:v>-15.891904482155041</c:v>
                </c:pt>
                <c:pt idx="5">
                  <c:v>29.95739999999978</c:v>
                </c:pt>
                <c:pt idx="6">
                  <c:v>61.342200000000048</c:v>
                </c:pt>
              </c:numCache>
            </c:numRef>
          </c:val>
          <c:extLst xmlns:c16r2="http://schemas.microsoft.com/office/drawing/2015/06/chart">
            <c:ext xmlns:c16="http://schemas.microsoft.com/office/drawing/2014/chart" uri="{C3380CC4-5D6E-409C-BE32-E72D297353CC}">
              <c16:uniqueId val="{00000007-56FE-4F0E-B164-14DDE3C054C7}"/>
            </c:ext>
          </c:extLst>
        </c:ser>
        <c:ser>
          <c:idx val="6"/>
          <c:order val="6"/>
          <c:tx>
            <c:v>Netekčių dėl lengvatų paklaida</c:v>
          </c:tx>
          <c:spPr>
            <a:solidFill>
              <a:srgbClr val="8D8473">
                <a:lumMod val="60000"/>
                <a:lumOff val="40000"/>
              </a:srgbClr>
            </a:solidFill>
            <a:ln w="28575" cap="rnd">
              <a:noFill/>
              <a:round/>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pav.'!$G$13:$M$13</c:f>
              <c:numCache>
                <c:formatCode>0.0;\–0.0</c:formatCode>
                <c:ptCount val="7"/>
                <c:pt idx="0">
                  <c:v>-6.7312326227988706</c:v>
                </c:pt>
                <c:pt idx="1">
                  <c:v>-21.299351251158441</c:v>
                </c:pt>
                <c:pt idx="2">
                  <c:v>-13.456299450831011</c:v>
                </c:pt>
                <c:pt idx="3">
                  <c:v>-39.580307429192089</c:v>
                </c:pt>
                <c:pt idx="4">
                  <c:v>-16.813697835050789</c:v>
                </c:pt>
                <c:pt idx="5">
                  <c:v>-23.267432147906675</c:v>
                </c:pt>
                <c:pt idx="6">
                  <c:v>-19.172211123767738</c:v>
                </c:pt>
              </c:numCache>
            </c:numRef>
          </c:val>
          <c:extLst xmlns:c16r2="http://schemas.microsoft.com/office/drawing/2015/06/chart">
            <c:ext xmlns:c16="http://schemas.microsoft.com/office/drawing/2014/chart" uri="{C3380CC4-5D6E-409C-BE32-E72D297353CC}">
              <c16:uniqueId val="{00000008-56FE-4F0E-B164-14DDE3C054C7}"/>
            </c:ext>
          </c:extLst>
        </c:ser>
        <c:dLbls>
          <c:showLegendKey val="0"/>
          <c:showVal val="0"/>
          <c:showCatName val="0"/>
          <c:showSerName val="0"/>
          <c:showPercent val="0"/>
          <c:showBubbleSize val="0"/>
        </c:dLbls>
        <c:gapWidth val="150"/>
        <c:overlap val="100"/>
        <c:axId val="588116424"/>
        <c:axId val="588119560"/>
      </c:barChart>
      <c:lineChart>
        <c:grouping val="standard"/>
        <c:varyColors val="0"/>
        <c:ser>
          <c:idx val="7"/>
          <c:order val="7"/>
          <c:tx>
            <c:v>Paklaida</c:v>
          </c:tx>
          <c:spPr>
            <a:ln w="28575" cap="rnd">
              <a:solidFill>
                <a:srgbClr val="D41A1F"/>
              </a:solidFill>
              <a:round/>
            </a:ln>
            <a:effectLst/>
          </c:spPr>
          <c:marker>
            <c:symbol val="none"/>
          </c:marker>
          <c:val>
            <c:numRef>
              <c:f>'4 priedas. 1 pav.'!$G$15:$M$15</c:f>
              <c:numCache>
                <c:formatCode>0.0;\–0.0</c:formatCode>
                <c:ptCount val="7"/>
                <c:pt idx="0">
                  <c:v>-61.201343836885826</c:v>
                </c:pt>
                <c:pt idx="1">
                  <c:v>-116.58537998146448</c:v>
                </c:pt>
                <c:pt idx="2">
                  <c:v>-92.978162650602826</c:v>
                </c:pt>
                <c:pt idx="3">
                  <c:v>-89.048013999999966</c:v>
                </c:pt>
                <c:pt idx="4">
                  <c:v>-59.996000000000095</c:v>
                </c:pt>
                <c:pt idx="5">
                  <c:v>11.440000000000055</c:v>
                </c:pt>
                <c:pt idx="6">
                  <c:v>0.29569999999966967</c:v>
                </c:pt>
              </c:numCache>
            </c:numRef>
          </c:val>
          <c:smooth val="0"/>
          <c:extLst xmlns:c16r2="http://schemas.microsoft.com/office/drawing/2015/06/chart">
            <c:ext xmlns:c16="http://schemas.microsoft.com/office/drawing/2014/chart" uri="{C3380CC4-5D6E-409C-BE32-E72D297353CC}">
              <c16:uniqueId val="{00000009-56FE-4F0E-B164-14DDE3C054C7}"/>
            </c:ext>
          </c:extLst>
        </c:ser>
        <c:dLbls>
          <c:showLegendKey val="0"/>
          <c:showVal val="0"/>
          <c:showCatName val="0"/>
          <c:showSerName val="0"/>
          <c:showPercent val="0"/>
          <c:showBubbleSize val="0"/>
        </c:dLbls>
        <c:marker val="1"/>
        <c:smooth val="0"/>
        <c:axId val="588116424"/>
        <c:axId val="588119560"/>
      </c:lineChart>
      <c:catAx>
        <c:axId val="588116424"/>
        <c:scaling>
          <c:orientation val="minMax"/>
        </c:scaling>
        <c:delete val="0"/>
        <c:axPos val="b"/>
        <c:majorGridlines>
          <c:spPr>
            <a:ln w="9525" cap="flat" cmpd="sng" algn="ctr">
              <a:solidFill>
                <a:srgbClr val="D1D1D1"/>
              </a:solidFill>
              <a:prstDash val="dash"/>
              <a:round/>
            </a:ln>
            <a:effectLst/>
          </c:spPr>
        </c:majorGridlines>
        <c:minorGridlines>
          <c:spPr>
            <a:ln w="9525" cap="flat" cmpd="sng" algn="ctr">
              <a:solidFill>
                <a:srgbClr val="D1D1D1"/>
              </a:solidFill>
              <a:prstDash val="dash"/>
              <a:round/>
            </a:ln>
            <a:effectLst/>
          </c:spPr>
        </c:minorGridlines>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8119560"/>
        <c:crosses val="autoZero"/>
        <c:auto val="1"/>
        <c:lblAlgn val="ctr"/>
        <c:lblOffset val="100"/>
        <c:noMultiLvlLbl val="0"/>
      </c:catAx>
      <c:valAx>
        <c:axId val="58811956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lt-LT" sz="1050">
                    <a:latin typeface="Arial" panose="020B0604020202020204" pitchFamily="34" charset="0"/>
                    <a:cs typeface="Arial" panose="020B0604020202020204" pitchFamily="34" charset="0"/>
                  </a:rPr>
                  <a:t>mln. EUR</a:t>
                </a:r>
              </a:p>
            </c:rich>
          </c:tx>
          <c:layout>
            <c:manualLayout>
              <c:xMode val="edge"/>
              <c:yMode val="edge"/>
              <c:x val="9.3849537037037044E-3"/>
              <c:y val="5.192100833261705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8116424"/>
        <c:crosses val="autoZero"/>
        <c:crossBetween val="between"/>
        <c:majorUnit val="65"/>
      </c:valAx>
      <c:spPr>
        <a:noFill/>
        <a:ln>
          <a:noFill/>
        </a:ln>
        <a:effectLst/>
      </c:spPr>
    </c:plotArea>
    <c:legend>
      <c:legendPos val="b"/>
      <c:layout>
        <c:manualLayout>
          <c:xMode val="edge"/>
          <c:yMode val="edge"/>
          <c:x val="0.74166180555555561"/>
          <c:y val="0.10130229639525971"/>
          <c:w val="0.25612743055555554"/>
          <c:h val="0.8401734225701897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33.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050">
                <a:solidFill>
                  <a:sysClr val="windowText" lastClr="000000"/>
                </a:solidFill>
                <a:latin typeface="Arial" panose="020B0604020202020204" pitchFamily="34" charset="0"/>
                <a:cs typeface="Arial" panose="020B0604020202020204" pitchFamily="34" charset="0"/>
              </a:rPr>
              <a:t>Akcizų</a:t>
            </a:r>
            <a:r>
              <a:rPr lang="lt-LT" sz="1050" baseline="0">
                <a:solidFill>
                  <a:sysClr val="windowText" lastClr="000000"/>
                </a:solidFill>
                <a:latin typeface="Arial" panose="020B0604020202020204" pitchFamily="34" charset="0"/>
                <a:cs typeface="Arial" panose="020B0604020202020204" pitchFamily="34" charset="0"/>
              </a:rPr>
              <a:t> plano paklaidos pagal prekes</a:t>
            </a:r>
            <a:endParaRPr lang="lt-LT" sz="105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27599560185185185"/>
          <c:y val="0.12080798611111111"/>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7.512166409259953E-2"/>
          <c:y val="0.21361979166666667"/>
          <c:w val="0.61072777777777765"/>
          <c:h val="0.7031215277777777"/>
        </c:manualLayout>
      </c:layout>
      <c:barChart>
        <c:barDir val="col"/>
        <c:grouping val="stacked"/>
        <c:varyColors val="0"/>
        <c:ser>
          <c:idx val="3"/>
          <c:order val="0"/>
          <c:tx>
            <c:strRef>
              <c:f>'4 priedas. 1 pav.'!$F$31</c:f>
              <c:strCache>
                <c:ptCount val="1"/>
                <c:pt idx="0">
                  <c:v>Cigaretės</c:v>
                </c:pt>
              </c:strCache>
            </c:strRef>
          </c:tx>
          <c:spPr>
            <a:solidFill>
              <a:srgbClr val="00244D"/>
            </a:solidFill>
            <a:ln w="28575" cap="rnd">
              <a:noFill/>
              <a:round/>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pav.'!$G$31:$M$31</c:f>
              <c:numCache>
                <c:formatCode>0.0;\–0.0</c:formatCode>
                <c:ptCount val="7"/>
                <c:pt idx="0">
                  <c:v>2.9266693520217473</c:v>
                </c:pt>
                <c:pt idx="1">
                  <c:v>-3.7620017728924893</c:v>
                </c:pt>
                <c:pt idx="2">
                  <c:v>-0.20604482000402413</c:v>
                </c:pt>
                <c:pt idx="3">
                  <c:v>20.96482556368565</c:v>
                </c:pt>
                <c:pt idx="4">
                  <c:v>3.9291966535395204</c:v>
                </c:pt>
                <c:pt idx="5">
                  <c:v>-34.939968800315967</c:v>
                </c:pt>
                <c:pt idx="6">
                  <c:v>-14.621864603664733</c:v>
                </c:pt>
              </c:numCache>
            </c:numRef>
          </c:val>
          <c:extLst xmlns:c16r2="http://schemas.microsoft.com/office/drawing/2015/06/chart">
            <c:ext xmlns:c16="http://schemas.microsoft.com/office/drawing/2014/chart" uri="{C3380CC4-5D6E-409C-BE32-E72D297353CC}">
              <c16:uniqueId val="{00000005-83B5-4CCD-87D7-21A40DAD27D0}"/>
            </c:ext>
          </c:extLst>
        </c:ser>
        <c:ser>
          <c:idx val="6"/>
          <c:order val="1"/>
          <c:tx>
            <c:strRef>
              <c:f>'4 priedas. 1 pav.'!$F$33</c:f>
              <c:strCache>
                <c:ptCount val="1"/>
                <c:pt idx="0">
                  <c:v>Dyzelinas</c:v>
                </c:pt>
              </c:strCache>
            </c:strRef>
          </c:tx>
          <c:spPr>
            <a:solidFill>
              <a:srgbClr val="47ABD9"/>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pav.'!$G$33:$M$33</c:f>
              <c:numCache>
                <c:formatCode>0.0;\–0.0</c:formatCode>
                <c:ptCount val="7"/>
                <c:pt idx="0">
                  <c:v>-4.6778229256087229</c:v>
                </c:pt>
                <c:pt idx="1">
                  <c:v>-2.1285961291642366</c:v>
                </c:pt>
                <c:pt idx="2">
                  <c:v>29.765296512271846</c:v>
                </c:pt>
                <c:pt idx="3">
                  <c:v>29.510276525659322</c:v>
                </c:pt>
                <c:pt idx="4">
                  <c:v>29.818843114449521</c:v>
                </c:pt>
                <c:pt idx="5">
                  <c:v>4.8751586384040593</c:v>
                </c:pt>
                <c:pt idx="6">
                  <c:v>10.105116579312153</c:v>
                </c:pt>
              </c:numCache>
            </c:numRef>
          </c:val>
          <c:extLst xmlns:c16r2="http://schemas.microsoft.com/office/drawing/2015/06/chart">
            <c:ext xmlns:c16="http://schemas.microsoft.com/office/drawing/2014/chart" uri="{C3380CC4-5D6E-409C-BE32-E72D297353CC}">
              <c16:uniqueId val="{00000009-83B5-4CCD-87D7-21A40DAD27D0}"/>
            </c:ext>
          </c:extLst>
        </c:ser>
        <c:ser>
          <c:idx val="1"/>
          <c:order val="2"/>
          <c:tx>
            <c:strRef>
              <c:f>'4 priedas. 1 pav.'!$F$29</c:f>
              <c:strCache>
                <c:ptCount val="1"/>
                <c:pt idx="0">
                  <c:v>Etilo alkoholis</c:v>
                </c:pt>
              </c:strCache>
            </c:strRef>
          </c:tx>
          <c:spPr>
            <a:solidFill>
              <a:srgbClr val="D1D1D1"/>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83B5-4CCD-87D7-21A40DAD27D0}"/>
              </c:ext>
            </c:extLst>
          </c:dPt>
          <c:dPt>
            <c:idx val="2"/>
            <c:invertIfNegative val="0"/>
            <c:bubble3D val="0"/>
            <c:extLst xmlns:c16r2="http://schemas.microsoft.com/office/drawing/2015/06/chart">
              <c:ext xmlns:c16="http://schemas.microsoft.com/office/drawing/2014/chart" uri="{C3380CC4-5D6E-409C-BE32-E72D297353CC}">
                <c16:uniqueId val="{00000002-83B5-4CCD-87D7-21A40DAD27D0}"/>
              </c:ext>
            </c:extLst>
          </c:dPt>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pav.'!$G$29:$M$29</c:f>
              <c:numCache>
                <c:formatCode>0.0;\–0.0</c:formatCode>
                <c:ptCount val="7"/>
                <c:pt idx="0">
                  <c:v>9.0654536969995547</c:v>
                </c:pt>
                <c:pt idx="1">
                  <c:v>4.3372505415894409</c:v>
                </c:pt>
                <c:pt idx="2">
                  <c:v>-3.1353491935988131E-2</c:v>
                </c:pt>
                <c:pt idx="3">
                  <c:v>-2.5901825145219561</c:v>
                </c:pt>
                <c:pt idx="4">
                  <c:v>-4.1143211482429933</c:v>
                </c:pt>
                <c:pt idx="5">
                  <c:v>2.8435884933458055</c:v>
                </c:pt>
                <c:pt idx="6">
                  <c:v>-4.0272740390857393</c:v>
                </c:pt>
              </c:numCache>
            </c:numRef>
          </c:val>
          <c:extLst xmlns:c16r2="http://schemas.microsoft.com/office/drawing/2015/06/chart">
            <c:ext xmlns:c16="http://schemas.microsoft.com/office/drawing/2014/chart" uri="{C3380CC4-5D6E-409C-BE32-E72D297353CC}">
              <c16:uniqueId val="{00000003-83B5-4CCD-87D7-21A40DAD27D0}"/>
            </c:ext>
          </c:extLst>
        </c:ser>
        <c:ser>
          <c:idx val="2"/>
          <c:order val="3"/>
          <c:tx>
            <c:strRef>
              <c:f>'4 priedas. 1 pav.'!$F$30</c:f>
              <c:strCache>
                <c:ptCount val="1"/>
                <c:pt idx="0">
                  <c:v>1% Alus</c:v>
                </c:pt>
              </c:strCache>
            </c:strRef>
          </c:tx>
          <c:spPr>
            <a:solidFill>
              <a:srgbClr val="D41A1F"/>
            </a:solidFill>
            <a:ln w="28575" cap="rnd">
              <a:noFill/>
              <a:round/>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pav.'!$G$30:$M$30</c:f>
              <c:numCache>
                <c:formatCode>0.0;\–0.0</c:formatCode>
                <c:ptCount val="7"/>
                <c:pt idx="0">
                  <c:v>-0.49180493512512413</c:v>
                </c:pt>
                <c:pt idx="1">
                  <c:v>-4.895447173308618</c:v>
                </c:pt>
                <c:pt idx="2">
                  <c:v>5.2571673424467136</c:v>
                </c:pt>
                <c:pt idx="3">
                  <c:v>-3.8441466635773835</c:v>
                </c:pt>
                <c:pt idx="4">
                  <c:v>-1.5512345630837459</c:v>
                </c:pt>
                <c:pt idx="5">
                  <c:v>7.959087177720761</c:v>
                </c:pt>
                <c:pt idx="6">
                  <c:v>1.3398567348723844</c:v>
                </c:pt>
              </c:numCache>
            </c:numRef>
          </c:val>
          <c:extLst xmlns:c16r2="http://schemas.microsoft.com/office/drawing/2015/06/chart">
            <c:ext xmlns:c16="http://schemas.microsoft.com/office/drawing/2014/chart" uri="{C3380CC4-5D6E-409C-BE32-E72D297353CC}">
              <c16:uniqueId val="{00000004-83B5-4CCD-87D7-21A40DAD27D0}"/>
            </c:ext>
          </c:extLst>
        </c:ser>
        <c:ser>
          <c:idx val="4"/>
          <c:order val="4"/>
          <c:tx>
            <c:strRef>
              <c:f>'4 priedas. 1 pav.'!$F$32</c:f>
              <c:strCache>
                <c:ptCount val="1"/>
                <c:pt idx="0">
                  <c:v>Variklių benzinas</c:v>
                </c:pt>
              </c:strCache>
            </c:strRef>
          </c:tx>
          <c:spPr>
            <a:solidFill>
              <a:srgbClr val="47ABD9">
                <a:lumMod val="20000"/>
                <a:lumOff val="80000"/>
              </a:srgbClr>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pav.'!$G$32:$M$32</c:f>
              <c:numCache>
                <c:formatCode>0.0;\–0.0</c:formatCode>
                <c:ptCount val="7"/>
                <c:pt idx="0">
                  <c:v>-18.280253764818497</c:v>
                </c:pt>
                <c:pt idx="1">
                  <c:v>-17.316945780236324</c:v>
                </c:pt>
                <c:pt idx="2">
                  <c:v>6.3611135310472804</c:v>
                </c:pt>
                <c:pt idx="3">
                  <c:v>3.2732582831325203</c:v>
                </c:pt>
                <c:pt idx="4">
                  <c:v>4.7465749119555056</c:v>
                </c:pt>
                <c:pt idx="5">
                  <c:v>2.3239529841540616</c:v>
                </c:pt>
                <c:pt idx="6">
                  <c:v>2.8987427572117781</c:v>
                </c:pt>
              </c:numCache>
            </c:numRef>
          </c:val>
          <c:extLst xmlns:c16r2="http://schemas.microsoft.com/office/drawing/2015/06/chart">
            <c:ext xmlns:c16="http://schemas.microsoft.com/office/drawing/2014/chart" uri="{C3380CC4-5D6E-409C-BE32-E72D297353CC}">
              <c16:uniqueId val="{00000006-83B5-4CCD-87D7-21A40DAD27D0}"/>
            </c:ext>
          </c:extLst>
        </c:ser>
        <c:ser>
          <c:idx val="5"/>
          <c:order val="5"/>
          <c:tx>
            <c:strRef>
              <c:f>'4 priedas. 1 pav.'!$F$34</c:f>
              <c:strCache>
                <c:ptCount val="1"/>
                <c:pt idx="0">
                  <c:v>Suskystintos automobilių dujos</c:v>
                </c:pt>
              </c:strCache>
            </c:strRef>
          </c:tx>
          <c:spPr>
            <a:solidFill>
              <a:srgbClr val="D1D1D1">
                <a:lumMod val="75000"/>
              </a:srgbClr>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pav.'!$G$34:$M$34</c:f>
              <c:numCache>
                <c:formatCode>0.0;\–0.0</c:formatCode>
                <c:ptCount val="7"/>
                <c:pt idx="0">
                  <c:v>-2.7484398053753409</c:v>
                </c:pt>
                <c:pt idx="1">
                  <c:v>-3.1549746582483778</c:v>
                </c:pt>
                <c:pt idx="2">
                  <c:v>0.49339666357738565</c:v>
                </c:pt>
                <c:pt idx="3">
                  <c:v>-1.2113361565106686</c:v>
                </c:pt>
                <c:pt idx="4">
                  <c:v>-4.1846305440222338</c:v>
                </c:pt>
                <c:pt idx="5">
                  <c:v>2.4412687269000024</c:v>
                </c:pt>
                <c:pt idx="6">
                  <c:v>-4.9381511738746156</c:v>
                </c:pt>
              </c:numCache>
            </c:numRef>
          </c:val>
          <c:extLst xmlns:c16r2="http://schemas.microsoft.com/office/drawing/2015/06/chart">
            <c:ext xmlns:c16="http://schemas.microsoft.com/office/drawing/2014/chart" uri="{C3380CC4-5D6E-409C-BE32-E72D297353CC}">
              <c16:uniqueId val="{00000007-83B5-4CCD-87D7-21A40DAD27D0}"/>
            </c:ext>
          </c:extLst>
        </c:ser>
        <c:ser>
          <c:idx val="0"/>
          <c:order val="6"/>
          <c:tx>
            <c:strRef>
              <c:f>'4 priedas. 1 pav.'!$F$28</c:f>
              <c:strCache>
                <c:ptCount val="1"/>
                <c:pt idx="0">
                  <c:v>Vynai, kiti fermentuoti gėrimai ir tarpiniai produktai</c:v>
                </c:pt>
              </c:strCache>
            </c:strRef>
          </c:tx>
          <c:spPr>
            <a:solidFill>
              <a:srgbClr val="666261"/>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pav.'!$G$28:$M$28</c:f>
              <c:numCache>
                <c:formatCode>0.0;\–0.0</c:formatCode>
                <c:ptCount val="7"/>
                <c:pt idx="0">
                  <c:v>-0.28674257124652414</c:v>
                </c:pt>
                <c:pt idx="1">
                  <c:v>1.5264348565931236</c:v>
                </c:pt>
                <c:pt idx="2">
                  <c:v>-2.9626839988378961</c:v>
                </c:pt>
                <c:pt idx="3">
                  <c:v>-2.5565044161019159</c:v>
                </c:pt>
                <c:pt idx="4">
                  <c:v>-2.3192070879457773</c:v>
                </c:pt>
                <c:pt idx="5">
                  <c:v>-3.5093613332557965</c:v>
                </c:pt>
                <c:pt idx="6">
                  <c:v>-7.2491502704646607</c:v>
                </c:pt>
              </c:numCache>
            </c:numRef>
          </c:val>
          <c:extLst xmlns:c16r2="http://schemas.microsoft.com/office/drawing/2015/06/chart">
            <c:ext xmlns:c16="http://schemas.microsoft.com/office/drawing/2014/chart" uri="{C3380CC4-5D6E-409C-BE32-E72D297353CC}">
              <c16:uniqueId val="{00000000-83B5-4CCD-87D7-21A40DAD27D0}"/>
            </c:ext>
          </c:extLst>
        </c:ser>
        <c:dLbls>
          <c:showLegendKey val="0"/>
          <c:showVal val="0"/>
          <c:showCatName val="0"/>
          <c:showSerName val="0"/>
          <c:showPercent val="0"/>
          <c:showBubbleSize val="0"/>
        </c:dLbls>
        <c:gapWidth val="150"/>
        <c:overlap val="100"/>
        <c:axId val="588114856"/>
        <c:axId val="588115640"/>
      </c:barChart>
      <c:lineChart>
        <c:grouping val="standard"/>
        <c:varyColors val="0"/>
        <c:ser>
          <c:idx val="7"/>
          <c:order val="7"/>
          <c:tx>
            <c:strRef>
              <c:f>'4 priedas. 1 pav.'!$F$35</c:f>
              <c:strCache>
                <c:ptCount val="1"/>
                <c:pt idx="0">
                  <c:v>Bendra paklaida</c:v>
                </c:pt>
              </c:strCache>
            </c:strRef>
          </c:tx>
          <c:spPr>
            <a:ln w="28575" cap="rnd">
              <a:solidFill>
                <a:srgbClr val="D41A1F"/>
              </a:solidFill>
              <a:round/>
            </a:ln>
            <a:effectLst/>
          </c:spPr>
          <c:marker>
            <c:symbol val="none"/>
          </c:marker>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pav.'!$G$35:$M$35</c:f>
              <c:numCache>
                <c:formatCode>0.0;\–0.0</c:formatCode>
                <c:ptCount val="7"/>
                <c:pt idx="0">
                  <c:v>-12.504828002487329</c:v>
                </c:pt>
                <c:pt idx="1">
                  <c:v>-24.721552999296591</c:v>
                </c:pt>
                <c:pt idx="2">
                  <c:v>34.11622343155318</c:v>
                </c:pt>
                <c:pt idx="3">
                  <c:v>42.3335456344671</c:v>
                </c:pt>
                <c:pt idx="4">
                  <c:v>29.858059295890143</c:v>
                </c:pt>
                <c:pt idx="5">
                  <c:v>-12.766901867871638</c:v>
                </c:pt>
                <c:pt idx="6">
                  <c:v>-13.665271847641861</c:v>
                </c:pt>
              </c:numCache>
            </c:numRef>
          </c:val>
          <c:smooth val="0"/>
          <c:extLst xmlns:c16r2="http://schemas.microsoft.com/office/drawing/2015/06/chart">
            <c:ext xmlns:c16="http://schemas.microsoft.com/office/drawing/2014/chart" uri="{C3380CC4-5D6E-409C-BE32-E72D297353CC}">
              <c16:uniqueId val="{00000008-83B5-4CCD-87D7-21A40DAD27D0}"/>
            </c:ext>
          </c:extLst>
        </c:ser>
        <c:dLbls>
          <c:showLegendKey val="0"/>
          <c:showVal val="0"/>
          <c:showCatName val="0"/>
          <c:showSerName val="0"/>
          <c:showPercent val="0"/>
          <c:showBubbleSize val="0"/>
        </c:dLbls>
        <c:marker val="1"/>
        <c:smooth val="0"/>
        <c:axId val="588114856"/>
        <c:axId val="588115640"/>
      </c:lineChart>
      <c:catAx>
        <c:axId val="588114856"/>
        <c:scaling>
          <c:orientation val="minMax"/>
        </c:scaling>
        <c:delete val="0"/>
        <c:axPos val="b"/>
        <c:majorGridlines>
          <c:spPr>
            <a:ln w="9525" cap="flat" cmpd="sng" algn="ctr">
              <a:solidFill>
                <a:schemeClr val="tx1">
                  <a:lumMod val="15000"/>
                  <a:lumOff val="85000"/>
                </a:schemeClr>
              </a:solidFill>
              <a:prstDash val="dash"/>
              <a:round/>
            </a:ln>
            <a:effectLst/>
          </c:spPr>
        </c:majorGridlines>
        <c:minorGridlines>
          <c:spPr>
            <a:ln w="9525" cap="flat" cmpd="sng" algn="ctr">
              <a:solidFill>
                <a:srgbClr val="D1D1D1"/>
              </a:solidFill>
              <a:prstDash val="dash"/>
              <a:round/>
            </a:ln>
            <a:effectLst/>
          </c:spPr>
        </c:minorGridlines>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8115640"/>
        <c:crosses val="autoZero"/>
        <c:auto val="1"/>
        <c:lblAlgn val="ctr"/>
        <c:lblOffset val="100"/>
        <c:noMultiLvlLbl val="0"/>
      </c:catAx>
      <c:valAx>
        <c:axId val="588115640"/>
        <c:scaling>
          <c:orientation val="minMax"/>
          <c:min val="-40"/>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Segoe UI" panose="020B0502040204020203" pitchFamily="34" charset="0"/>
                    <a:ea typeface="+mn-ea"/>
                    <a:cs typeface="Segoe UI" panose="020B0502040204020203" pitchFamily="34" charset="0"/>
                  </a:defRPr>
                </a:pPr>
                <a:r>
                  <a:rPr lang="lt-LT">
                    <a:latin typeface="Arial" panose="020B0604020202020204" pitchFamily="34" charset="0"/>
                    <a:cs typeface="Arial" panose="020B0604020202020204" pitchFamily="34" charset="0"/>
                  </a:rPr>
                  <a:t>mln. EUR</a:t>
                </a:r>
              </a:p>
            </c:rich>
          </c:tx>
          <c:layout>
            <c:manualLayout>
              <c:xMode val="edge"/>
              <c:yMode val="edge"/>
              <c:x val="3.9828703703703706E-2"/>
              <c:y val="0.12029791666666667"/>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Segoe UI" panose="020B0502040204020203" pitchFamily="34" charset="0"/>
                  <a:ea typeface="+mn-ea"/>
                  <a:cs typeface="Segoe UI" panose="020B0502040204020203"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8114856"/>
        <c:crosses val="autoZero"/>
        <c:crossBetween val="between"/>
        <c:majorUnit val="20"/>
      </c:valAx>
      <c:spPr>
        <a:noFill/>
        <a:ln>
          <a:noFill/>
        </a:ln>
        <a:effectLst/>
      </c:spPr>
    </c:plotArea>
    <c:legend>
      <c:legendPos val="b"/>
      <c:legendEntry>
        <c:idx val="5"/>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Entry>
      <c:layout>
        <c:manualLayout>
          <c:xMode val="edge"/>
          <c:yMode val="edge"/>
          <c:x val="0.69890509259259259"/>
          <c:y val="8.4396568974425587E-2"/>
          <c:w val="0.29926952324892031"/>
          <c:h val="0.8833729806736018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34.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baseline="0">
                <a:solidFill>
                  <a:srgbClr val="000000"/>
                </a:solidFill>
                <a:latin typeface="Arial"/>
                <a:ea typeface="Arial"/>
                <a:cs typeface="Arial"/>
              </a:defRPr>
            </a:pPr>
            <a:r>
              <a:rPr lang="lt-LT" sz="1050"/>
              <a:t>GPM paklaidos pagal pajamų klases</a:t>
            </a:r>
          </a:p>
        </c:rich>
      </c:tx>
      <c:layout>
        <c:manualLayout>
          <c:xMode val="edge"/>
          <c:yMode val="edge"/>
          <c:x val="0.24610756218241137"/>
          <c:y val="4.4098426874661575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Arial"/>
              <a:ea typeface="Arial"/>
              <a:cs typeface="Arial"/>
            </a:defRPr>
          </a:pPr>
          <a:endParaRPr lang="lt-LT"/>
        </a:p>
      </c:txPr>
    </c:title>
    <c:autoTitleDeleted val="0"/>
    <c:plotArea>
      <c:layout>
        <c:manualLayout>
          <c:layoutTarget val="inner"/>
          <c:xMode val="edge"/>
          <c:yMode val="edge"/>
          <c:x val="6.2380555555555557E-2"/>
          <c:y val="0.128003125"/>
          <c:w val="0.62372986111111106"/>
          <c:h val="0.78948333333333354"/>
        </c:manualLayout>
      </c:layout>
      <c:barChart>
        <c:barDir val="col"/>
        <c:grouping val="stacked"/>
        <c:varyColors val="0"/>
        <c:ser>
          <c:idx val="0"/>
          <c:order val="0"/>
          <c:tx>
            <c:strRef>
              <c:f>'4 priedas. 1 pav.'!$F$22</c:f>
              <c:strCache>
                <c:ptCount val="1"/>
                <c:pt idx="0">
                  <c:v>A klasė, gyventojai, ne darbo santykiai</c:v>
                </c:pt>
              </c:strCache>
            </c:strRef>
          </c:tx>
          <c:spPr>
            <a:solidFill>
              <a:srgbClr val="00244D"/>
            </a:solidFill>
            <a:ln>
              <a:noFill/>
            </a:ln>
            <a:effectLst/>
          </c:spPr>
          <c:invertIfNegative val="0"/>
          <c:dPt>
            <c:idx val="14"/>
            <c:invertIfNegative val="0"/>
            <c:bubble3D val="0"/>
          </c:dPt>
          <c:dPt>
            <c:idx val="15"/>
            <c:invertIfNegative val="0"/>
            <c:bubble3D val="0"/>
          </c:dPt>
          <c:dPt>
            <c:idx val="19"/>
            <c:invertIfNegative val="0"/>
            <c:bubble3D val="0"/>
          </c:dPt>
          <c:dPt>
            <c:idx val="20"/>
            <c:invertIfNegative val="0"/>
            <c:bubble3D val="0"/>
          </c:dPt>
          <c:dPt>
            <c:idx val="36"/>
            <c:invertIfNegative val="0"/>
            <c:bubble3D val="0"/>
          </c:dPt>
          <c:dPt>
            <c:idx val="37"/>
            <c:invertIfNegative val="0"/>
            <c:bubble3D val="0"/>
          </c:dPt>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pav.'!$G$22:$M$22</c:f>
              <c:numCache>
                <c:formatCode>0.0;\–0.0</c:formatCode>
                <c:ptCount val="7"/>
                <c:pt idx="0">
                  <c:v>5.0778208989805194</c:v>
                </c:pt>
                <c:pt idx="1">
                  <c:v>-5.6390755329008471</c:v>
                </c:pt>
                <c:pt idx="2">
                  <c:v>-1.0715734360518923</c:v>
                </c:pt>
                <c:pt idx="3">
                  <c:v>37.538222175375353</c:v>
                </c:pt>
                <c:pt idx="4">
                  <c:v>26.994534299999998</c:v>
                </c:pt>
                <c:pt idx="5">
                  <c:v>6.3994012899999859</c:v>
                </c:pt>
                <c:pt idx="6">
                  <c:v>-14.614168919999997</c:v>
                </c:pt>
              </c:numCache>
            </c:numRef>
          </c:val>
          <c:extLst/>
        </c:ser>
        <c:ser>
          <c:idx val="1"/>
          <c:order val="1"/>
          <c:tx>
            <c:v>A klasė, gyventojai, darbo santykiai</c:v>
          </c:tx>
          <c:spPr>
            <a:solidFill>
              <a:srgbClr val="47ABD9"/>
            </a:solidFill>
            <a:ln>
              <a:noFill/>
            </a:ln>
            <a:effectLst>
              <a:outerShdw blurRad="50800" dir="5400000" algn="ctr" rotWithShape="0">
                <a:srgbClr val="000000">
                  <a:alpha val="43137"/>
                </a:srgbClr>
              </a:outerShdw>
              <a:softEdge rad="0"/>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pav.'!$G$21:$M$21</c:f>
              <c:numCache>
                <c:formatCode>0.0;\–0.0</c:formatCode>
                <c:ptCount val="7"/>
                <c:pt idx="0">
                  <c:v>50.398193127887907</c:v>
                </c:pt>
                <c:pt idx="1">
                  <c:v>-4.5478487166685682</c:v>
                </c:pt>
                <c:pt idx="2">
                  <c:v>8.0572271186574653</c:v>
                </c:pt>
                <c:pt idx="3">
                  <c:v>-5.1988188998748228</c:v>
                </c:pt>
                <c:pt idx="4">
                  <c:v>34.32264398999996</c:v>
                </c:pt>
                <c:pt idx="5">
                  <c:v>47.095723051879986</c:v>
                </c:pt>
                <c:pt idx="6">
                  <c:v>99.271515006519849</c:v>
                </c:pt>
              </c:numCache>
            </c:numRef>
          </c:val>
        </c:ser>
        <c:ser>
          <c:idx val="3"/>
          <c:order val="2"/>
          <c:tx>
            <c:v>B klasė, nenuolatiniai gyventojai, darbo santykiai</c:v>
          </c:tx>
          <c:spPr>
            <a:solidFill>
              <a:srgbClr val="8D8473">
                <a:lumMod val="40000"/>
                <a:lumOff val="60000"/>
              </a:srgbClr>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pav.'!$G$23:$M$23</c:f>
              <c:numCache>
                <c:formatCode>0.0;\–0.0</c:formatCode>
                <c:ptCount val="7"/>
                <c:pt idx="0">
                  <c:v>8.5640639481000924E-2</c:v>
                </c:pt>
                <c:pt idx="1">
                  <c:v>0.10452386468952783</c:v>
                </c:pt>
                <c:pt idx="2">
                  <c:v>0.17685265291936983</c:v>
                </c:pt>
                <c:pt idx="3">
                  <c:v>5.3066627025023211E-2</c:v>
                </c:pt>
                <c:pt idx="4">
                  <c:v>7.4088180000000003E-2</c:v>
                </c:pt>
                <c:pt idx="5">
                  <c:v>0.10771747000000004</c:v>
                </c:pt>
                <c:pt idx="6">
                  <c:v>-0.15006574000000003</c:v>
                </c:pt>
              </c:numCache>
            </c:numRef>
          </c:val>
        </c:ser>
        <c:ser>
          <c:idx val="2"/>
          <c:order val="3"/>
          <c:tx>
            <c:v>B klasė, nenuolatiniai gyventojai, ne darbo santykiai</c:v>
          </c:tx>
          <c:spPr>
            <a:solidFill>
              <a:schemeClr val="accent6">
                <a:lumMod val="75000"/>
              </a:schemeClr>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pav.'!$G$24:$M$24</c:f>
              <c:numCache>
                <c:formatCode>0.0;\–0.0</c:formatCode>
                <c:ptCount val="7"/>
                <c:pt idx="0">
                  <c:v>3.692655236329935E-2</c:v>
                </c:pt>
                <c:pt idx="1">
                  <c:v>8.3468489341983323E-2</c:v>
                </c:pt>
                <c:pt idx="2">
                  <c:v>7.7634653035217799E-2</c:v>
                </c:pt>
                <c:pt idx="3">
                  <c:v>7.8290706292863749E-2</c:v>
                </c:pt>
                <c:pt idx="4">
                  <c:v>0.30645212999999999</c:v>
                </c:pt>
                <c:pt idx="5">
                  <c:v>0.53505705000000003</c:v>
                </c:pt>
                <c:pt idx="6">
                  <c:v>0.12793021000000004</c:v>
                </c:pt>
              </c:numCache>
            </c:numRef>
          </c:val>
        </c:ser>
        <c:ser>
          <c:idx val="4"/>
          <c:order val="4"/>
          <c:tx>
            <c:v>B klasė, gyventojų metinė deklaracija</c:v>
          </c:tx>
          <c:spPr>
            <a:solidFill>
              <a:srgbClr val="47ABD9">
                <a:lumMod val="40000"/>
                <a:lumOff val="60000"/>
              </a:srgbClr>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pav.'!$G$25:$M$25</c:f>
              <c:numCache>
                <c:formatCode>0.0;\–0.0</c:formatCode>
                <c:ptCount val="7"/>
                <c:pt idx="0">
                  <c:v>9.6992585727525515</c:v>
                </c:pt>
                <c:pt idx="1">
                  <c:v>19.878794022242868</c:v>
                </c:pt>
                <c:pt idx="2">
                  <c:v>13.895276123725672</c:v>
                </c:pt>
                <c:pt idx="3">
                  <c:v>5.0562354880722884</c:v>
                </c:pt>
                <c:pt idx="4">
                  <c:v>9.3301951800000005</c:v>
                </c:pt>
                <c:pt idx="5">
                  <c:v>17.055085660000003</c:v>
                </c:pt>
                <c:pt idx="6">
                  <c:v>-40.278741859999997</c:v>
                </c:pt>
              </c:numCache>
            </c:numRef>
          </c:val>
        </c:ser>
        <c:ser>
          <c:idx val="5"/>
          <c:order val="5"/>
          <c:tx>
            <c:v>Verslo liudijimai</c:v>
          </c:tx>
          <c:spPr>
            <a:solidFill>
              <a:srgbClr val="D41A1F"/>
            </a:solidFill>
            <a:ln>
              <a:noFill/>
            </a:ln>
            <a:effectLst/>
          </c:spPr>
          <c:invertIfNegative val="0"/>
          <c:cat>
            <c:numRef>
              <c:f>'4 priedas. 1 pav.'!$G$3:$M$3</c:f>
              <c:numCache>
                <c:formatCode>0</c:formatCode>
                <c:ptCount val="7"/>
                <c:pt idx="0">
                  <c:v>2012</c:v>
                </c:pt>
                <c:pt idx="1">
                  <c:v>2013</c:v>
                </c:pt>
                <c:pt idx="2">
                  <c:v>2014</c:v>
                </c:pt>
                <c:pt idx="3">
                  <c:v>2015</c:v>
                </c:pt>
                <c:pt idx="4">
                  <c:v>2016</c:v>
                </c:pt>
                <c:pt idx="5">
                  <c:v>2017</c:v>
                </c:pt>
                <c:pt idx="6">
                  <c:v>2018</c:v>
                </c:pt>
              </c:numCache>
            </c:numRef>
          </c:cat>
          <c:val>
            <c:numRef>
              <c:f>'4 priedas. 1 pav.'!$G$26:$M$26</c:f>
              <c:numCache>
                <c:formatCode>0.0;\–0.0</c:formatCode>
                <c:ptCount val="7"/>
                <c:pt idx="0">
                  <c:v>0.17791357738646862</c:v>
                </c:pt>
                <c:pt idx="1">
                  <c:v>-9.6559314179792466E-2</c:v>
                </c:pt>
                <c:pt idx="2">
                  <c:v>4.1543379286376414E-2</c:v>
                </c:pt>
                <c:pt idx="3">
                  <c:v>0.50937936221501356</c:v>
                </c:pt>
                <c:pt idx="4">
                  <c:v>0.24059255000000057</c:v>
                </c:pt>
                <c:pt idx="5">
                  <c:v>-5.8330090000000112E-2</c:v>
                </c:pt>
                <c:pt idx="6">
                  <c:v>-0.93210739999999959</c:v>
                </c:pt>
              </c:numCache>
            </c:numRef>
          </c:val>
        </c:ser>
        <c:dLbls>
          <c:showLegendKey val="0"/>
          <c:showVal val="0"/>
          <c:showCatName val="0"/>
          <c:showSerName val="0"/>
          <c:showPercent val="0"/>
          <c:showBubbleSize val="0"/>
        </c:dLbls>
        <c:gapWidth val="150"/>
        <c:overlap val="100"/>
        <c:axId val="582023152"/>
        <c:axId val="582022760"/>
      </c:barChart>
      <c:lineChart>
        <c:grouping val="standard"/>
        <c:varyColors val="0"/>
        <c:ser>
          <c:idx val="6"/>
          <c:order val="6"/>
          <c:tx>
            <c:strRef>
              <c:f>'4 priedas. 1 pav.'!$F$27</c:f>
              <c:strCache>
                <c:ptCount val="1"/>
                <c:pt idx="0">
                  <c:v>Paklaida</c:v>
                </c:pt>
              </c:strCache>
            </c:strRef>
          </c:tx>
          <c:spPr>
            <a:ln w="28575" cap="rnd" cmpd="sng" algn="ctr">
              <a:solidFill>
                <a:srgbClr val="D41A1F"/>
              </a:solidFill>
              <a:prstDash val="solid"/>
              <a:round/>
            </a:ln>
            <a:effectLst/>
          </c:spPr>
          <c:marker>
            <c:symbol val="none"/>
          </c:marker>
          <c:val>
            <c:numRef>
              <c:f>'4 priedas. 1 pav.'!$G$27:$M$27</c:f>
              <c:numCache>
                <c:formatCode>0.0;\–0.0</c:formatCode>
                <c:ptCount val="7"/>
                <c:pt idx="0">
                  <c:v>65.4756139944393</c:v>
                </c:pt>
                <c:pt idx="1">
                  <c:v>9.7833063021316775</c:v>
                </c:pt>
                <c:pt idx="2">
                  <c:v>21.176869908480057</c:v>
                </c:pt>
                <c:pt idx="3">
                  <c:v>38.036375950000092</c:v>
                </c:pt>
                <c:pt idx="4">
                  <c:v>71.268506329999809</c:v>
                </c:pt>
                <c:pt idx="5">
                  <c:v>71.129999999999882</c:v>
                </c:pt>
                <c:pt idx="6">
                  <c:v>23.424099999999953</c:v>
                </c:pt>
              </c:numCache>
            </c:numRef>
          </c:val>
          <c:smooth val="0"/>
        </c:ser>
        <c:dLbls>
          <c:showLegendKey val="0"/>
          <c:showVal val="0"/>
          <c:showCatName val="0"/>
          <c:showSerName val="0"/>
          <c:showPercent val="0"/>
          <c:showBubbleSize val="0"/>
        </c:dLbls>
        <c:marker val="1"/>
        <c:smooth val="0"/>
        <c:axId val="582023152"/>
        <c:axId val="582022760"/>
      </c:lineChart>
      <c:catAx>
        <c:axId val="582023152"/>
        <c:scaling>
          <c:orientation val="minMax"/>
        </c:scaling>
        <c:delete val="0"/>
        <c:axPos val="b"/>
        <c:majorGridlines>
          <c:spPr>
            <a:ln w="9525" cap="flat" cmpd="sng" algn="ctr">
              <a:solidFill>
                <a:srgbClr val="D1D1D1"/>
              </a:solidFill>
              <a:prstDash val="dash"/>
              <a:round/>
            </a:ln>
            <a:effectLst/>
          </c:spPr>
        </c:majorGridlines>
        <c:minorGridlines>
          <c:spPr>
            <a:ln w="9525" cap="flat" cmpd="sng" algn="ctr">
              <a:solidFill>
                <a:srgbClr val="D1D1D1"/>
              </a:solidFill>
              <a:prstDash val="dash"/>
              <a:round/>
            </a:ln>
            <a:effectLst/>
          </c:spPr>
        </c:minorGridlines>
        <c:numFmt formatCode="0" sourceLinked="1"/>
        <c:majorTickMark val="in"/>
        <c:minorTickMark val="none"/>
        <c:tickLblPos val="low"/>
        <c:spPr>
          <a:noFill/>
          <a:ln w="12700" cap="flat" cmpd="sng" algn="ctr">
            <a:solidFill>
              <a:srgbClr val="D1D1D1"/>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lt-LT"/>
          </a:p>
        </c:txPr>
        <c:crossAx val="582022760"/>
        <c:crossesAt val="0"/>
        <c:auto val="1"/>
        <c:lblAlgn val="ctr"/>
        <c:lblOffset val="100"/>
        <c:tickLblSkip val="1"/>
        <c:tickMarkSkip val="1"/>
        <c:noMultiLvlLbl val="0"/>
      </c:catAx>
      <c:valAx>
        <c:axId val="582022760"/>
        <c:scaling>
          <c:orientation val="minMax"/>
          <c:min val="-60"/>
        </c:scaling>
        <c:delete val="0"/>
        <c:axPos val="l"/>
        <c:majorGridlines>
          <c:spPr>
            <a:ln w="9525" cap="flat" cmpd="sng" algn="ctr">
              <a:solidFill>
                <a:srgbClr val="D1D1D1"/>
              </a:solidFill>
              <a:prstDash val="dash"/>
              <a:round/>
            </a:ln>
            <a:effectLst/>
          </c:spPr>
        </c:majorGridlines>
        <c:numFmt formatCode="0;\–0" sourceLinked="0"/>
        <c:majorTickMark val="out"/>
        <c:minorTickMark val="none"/>
        <c:tickLblPos val="nextTo"/>
        <c:spPr>
          <a:noFill/>
          <a:ln w="2540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lt-LT"/>
          </a:p>
        </c:txPr>
        <c:crossAx val="582023152"/>
        <c:crosses val="autoZero"/>
        <c:crossBetween val="between"/>
        <c:majorUnit val="30"/>
      </c:valAx>
      <c:spPr>
        <a:noFill/>
        <a:ln w="25400">
          <a:noFill/>
        </a:ln>
        <a:effectLst/>
      </c:spPr>
    </c:plotArea>
    <c:legend>
      <c:legendPos val="b"/>
      <c:layout>
        <c:manualLayout>
          <c:xMode val="edge"/>
          <c:yMode val="edge"/>
          <c:x val="0.71187453703703707"/>
          <c:y val="0.12095034722222223"/>
          <c:w val="0.28230451388888889"/>
          <c:h val="0.84141354166666671"/>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Arial"/>
              <a:ea typeface="Arial"/>
              <a:cs typeface="Arial"/>
            </a:defRPr>
          </a:pPr>
          <a:endParaRPr lang="lt-LT"/>
        </a:p>
      </c:txPr>
    </c:legend>
    <c:plotVisOnly val="1"/>
    <c:dispBlanksAs val="zero"/>
    <c:showDLblsOverMax val="0"/>
  </c:chart>
  <c:spPr>
    <a:noFill/>
    <a:ln w="9525"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4"/>
</c:chartSpace>
</file>

<file path=xl/charts/chart35.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solidFill>
                  <a:sysClr val="windowText" lastClr="000000"/>
                </a:solidFill>
                <a:latin typeface="Arial" panose="020B0604020202020204" pitchFamily="34" charset="0"/>
                <a:cs typeface="Arial" panose="020B0604020202020204" pitchFamily="34" charset="0"/>
              </a:rPr>
              <a:t>Dyzelinas</a:t>
            </a:r>
            <a:endParaRPr lang="lt-LT" sz="105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42446342399397669"/>
          <c:y val="9.61069276812666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9.9872666584250203E-2"/>
          <c:y val="0.15653930355479762"/>
          <c:w val="0.85706058617672798"/>
          <c:h val="0.70895847696457293"/>
        </c:manualLayout>
      </c:layout>
      <c:barChart>
        <c:barDir val="col"/>
        <c:grouping val="stacked"/>
        <c:varyColors val="0"/>
        <c:ser>
          <c:idx val="2"/>
          <c:order val="0"/>
          <c:tx>
            <c:strRef>
              <c:f>'4 priedas 2 pav.'!$P$11</c:f>
              <c:strCache>
                <c:ptCount val="1"/>
                <c:pt idx="0">
                  <c:v>Efektyviojo tarifo paklaida</c:v>
                </c:pt>
              </c:strCache>
            </c:strRef>
          </c:tx>
          <c:spPr>
            <a:solidFill>
              <a:srgbClr val="00244D"/>
            </a:solidFill>
            <a:ln w="28575" cap="rnd">
              <a:noFill/>
              <a:round/>
            </a:ln>
            <a:effectLst/>
          </c:spPr>
          <c:invertIfNegative val="0"/>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pav.'!$Q$11:$W$11</c:f>
              <c:numCache>
                <c:formatCode>0.0</c:formatCode>
                <c:ptCount val="7"/>
                <c:pt idx="0">
                  <c:v>0</c:v>
                </c:pt>
                <c:pt idx="1">
                  <c:v>0</c:v>
                </c:pt>
                <c:pt idx="2">
                  <c:v>0</c:v>
                </c:pt>
                <c:pt idx="3">
                  <c:v>0.11133249772802856</c:v>
                </c:pt>
                <c:pt idx="4">
                  <c:v>4.5474735088646412E-13</c:v>
                </c:pt>
                <c:pt idx="5">
                  <c:v>0</c:v>
                </c:pt>
                <c:pt idx="6">
                  <c:v>8.7519801634698524E-2</c:v>
                </c:pt>
              </c:numCache>
            </c:numRef>
          </c:val>
          <c:extLst xmlns:c16r2="http://schemas.microsoft.com/office/drawing/2015/06/chart">
            <c:ext xmlns:c16="http://schemas.microsoft.com/office/drawing/2014/chart" uri="{C3380CC4-5D6E-409C-BE32-E72D297353CC}">
              <c16:uniqueId val="{00000004-1CC3-4F7A-96DD-AEB1C5DBCFD9}"/>
            </c:ext>
          </c:extLst>
        </c:ser>
        <c:ser>
          <c:idx val="1"/>
          <c:order val="1"/>
          <c:tx>
            <c:strRef>
              <c:f>'4 priedas 2 pav.'!$P$10</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1CC3-4F7A-96DD-AEB1C5DBCFD9}"/>
              </c:ext>
            </c:extLst>
          </c:dPt>
          <c:dPt>
            <c:idx val="2"/>
            <c:invertIfNegative val="0"/>
            <c:bubble3D val="0"/>
            <c:extLst xmlns:c16r2="http://schemas.microsoft.com/office/drawing/2015/06/chart">
              <c:ext xmlns:c16="http://schemas.microsoft.com/office/drawing/2014/chart" uri="{C3380CC4-5D6E-409C-BE32-E72D297353CC}">
                <c16:uniqueId val="{00000002-1CC3-4F7A-96DD-AEB1C5DBCFD9}"/>
              </c:ext>
            </c:extLst>
          </c:dPt>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pav.'!$Q$10:$W$10</c:f>
              <c:numCache>
                <c:formatCode>0.0</c:formatCode>
                <c:ptCount val="7"/>
                <c:pt idx="0">
                  <c:v>10.155291582032703</c:v>
                </c:pt>
                <c:pt idx="1">
                  <c:v>-3.9528649465054855</c:v>
                </c:pt>
                <c:pt idx="2">
                  <c:v>29.765198056070858</c:v>
                </c:pt>
                <c:pt idx="3">
                  <c:v>23.170502668336439</c:v>
                </c:pt>
                <c:pt idx="4">
                  <c:v>30.229495396032064</c:v>
                </c:pt>
                <c:pt idx="5">
                  <c:v>-0.30777251187237198</c:v>
                </c:pt>
                <c:pt idx="6">
                  <c:v>19.313704208943818</c:v>
                </c:pt>
              </c:numCache>
            </c:numRef>
          </c:val>
          <c:extLst xmlns:c16r2="http://schemas.microsoft.com/office/drawing/2015/06/chart">
            <c:ext xmlns:c16="http://schemas.microsoft.com/office/drawing/2014/chart" uri="{C3380CC4-5D6E-409C-BE32-E72D297353CC}">
              <c16:uniqueId val="{00000003-1CC3-4F7A-96DD-AEB1C5DBCFD9}"/>
            </c:ext>
          </c:extLst>
        </c:ser>
        <c:ser>
          <c:idx val="0"/>
          <c:order val="2"/>
          <c:tx>
            <c:strRef>
              <c:f>'4 priedas 2 pav.'!$P$9</c:f>
              <c:strCache>
                <c:ptCount val="1"/>
                <c:pt idx="0">
                  <c:v>Atskaitos taško paklaida</c:v>
                </c:pt>
              </c:strCache>
            </c:strRef>
          </c:tx>
          <c:spPr>
            <a:solidFill>
              <a:srgbClr val="D1D1D1"/>
            </a:solidFill>
            <a:ln>
              <a:noFill/>
            </a:ln>
            <a:effectLst/>
          </c:spPr>
          <c:invertIfNegative val="0"/>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pav.'!$Q$9:$W$9</c:f>
              <c:numCache>
                <c:formatCode>0.0</c:formatCode>
                <c:ptCount val="7"/>
                <c:pt idx="0">
                  <c:v>-14.392787063222443</c:v>
                </c:pt>
                <c:pt idx="1">
                  <c:v>1.8439113655367692</c:v>
                </c:pt>
                <c:pt idx="2">
                  <c:v>9.1446443832410296E-5</c:v>
                </c:pt>
                <c:pt idx="3">
                  <c:v>6.130817304157631</c:v>
                </c:pt>
                <c:pt idx="4">
                  <c:v>5.1822110225859888</c:v>
                </c:pt>
                <c:pt idx="5">
                  <c:v>11.022051558403973</c:v>
                </c:pt>
                <c:pt idx="6">
                  <c:v>-8.4069084696493519</c:v>
                </c:pt>
              </c:numCache>
            </c:numRef>
          </c:val>
          <c:extLst xmlns:c16r2="http://schemas.microsoft.com/office/drawing/2015/06/chart">
            <c:ext xmlns:c16="http://schemas.microsoft.com/office/drawing/2014/chart" uri="{C3380CC4-5D6E-409C-BE32-E72D297353CC}">
              <c16:uniqueId val="{00000000-1CC3-4F7A-96DD-AEB1C5DBCFD9}"/>
            </c:ext>
          </c:extLst>
        </c:ser>
        <c:dLbls>
          <c:showLegendKey val="0"/>
          <c:showVal val="0"/>
          <c:showCatName val="0"/>
          <c:showSerName val="0"/>
          <c:showPercent val="0"/>
          <c:showBubbleSize val="0"/>
        </c:dLbls>
        <c:gapWidth val="150"/>
        <c:overlap val="100"/>
        <c:axId val="582025896"/>
        <c:axId val="582023544"/>
      </c:barChart>
      <c:lineChart>
        <c:grouping val="standard"/>
        <c:varyColors val="0"/>
        <c:ser>
          <c:idx val="3"/>
          <c:order val="3"/>
          <c:tx>
            <c:v>Paklaida</c:v>
          </c:tx>
          <c:spPr>
            <a:ln w="28575" cap="rnd">
              <a:solidFill>
                <a:srgbClr val="D41A1F"/>
              </a:solidFill>
              <a:round/>
            </a:ln>
            <a:effectLst/>
          </c:spPr>
          <c:marker>
            <c:symbol val="none"/>
          </c:marker>
          <c:cat>
            <c:numRef>
              <c:f>[7]Dyzelinas!$E$1:$J$1</c:f>
              <c:numCache>
                <c:formatCode>General</c:formatCode>
                <c:ptCount val="6"/>
                <c:pt idx="0">
                  <c:v>2012</c:v>
                </c:pt>
                <c:pt idx="1">
                  <c:v>2013</c:v>
                </c:pt>
                <c:pt idx="2">
                  <c:v>2014</c:v>
                </c:pt>
                <c:pt idx="3">
                  <c:v>2015</c:v>
                </c:pt>
                <c:pt idx="4">
                  <c:v>2016</c:v>
                </c:pt>
                <c:pt idx="5">
                  <c:v>2017</c:v>
                </c:pt>
              </c:numCache>
            </c:numRef>
          </c:cat>
          <c:val>
            <c:numRef>
              <c:f>'4 priedas 2 pav.'!$Q$8:$W$8</c:f>
              <c:numCache>
                <c:formatCode>0.0</c:formatCode>
                <c:ptCount val="7"/>
                <c:pt idx="0">
                  <c:v>-4.6778229256087229</c:v>
                </c:pt>
                <c:pt idx="1">
                  <c:v>-2.1285961291642366</c:v>
                </c:pt>
                <c:pt idx="2">
                  <c:v>29.765296512271846</c:v>
                </c:pt>
                <c:pt idx="3">
                  <c:v>29.510276525659037</c:v>
                </c:pt>
                <c:pt idx="4">
                  <c:v>35.740843114450001</c:v>
                </c:pt>
                <c:pt idx="5">
                  <c:v>10.708021838403965</c:v>
                </c:pt>
                <c:pt idx="6">
                  <c:v>10.638944725000101</c:v>
                </c:pt>
              </c:numCache>
            </c:numRef>
          </c:val>
          <c:smooth val="0"/>
          <c:extLst xmlns:c16r2="http://schemas.microsoft.com/office/drawing/2015/06/chart">
            <c:ext xmlns:c16="http://schemas.microsoft.com/office/drawing/2014/chart" uri="{C3380CC4-5D6E-409C-BE32-E72D297353CC}">
              <c16:uniqueId val="{00000005-1CC3-4F7A-96DD-AEB1C5DBCFD9}"/>
            </c:ext>
          </c:extLst>
        </c:ser>
        <c:dLbls>
          <c:showLegendKey val="0"/>
          <c:showVal val="0"/>
          <c:showCatName val="0"/>
          <c:showSerName val="0"/>
          <c:showPercent val="0"/>
          <c:showBubbleSize val="0"/>
        </c:dLbls>
        <c:marker val="1"/>
        <c:smooth val="0"/>
        <c:axId val="582025896"/>
        <c:axId val="582023544"/>
      </c:lineChart>
      <c:catAx>
        <c:axId val="582025896"/>
        <c:scaling>
          <c:orientation val="minMax"/>
        </c:scaling>
        <c:delete val="0"/>
        <c:axPos val="b"/>
        <c:majorGridlines>
          <c:spPr>
            <a:ln w="9525" cap="flat" cmpd="sng" algn="ctr">
              <a:solidFill>
                <a:srgbClr val="D1D1D1"/>
              </a:solidFill>
              <a:prstDash val="dash"/>
              <a:round/>
            </a:ln>
            <a:effectLst/>
          </c:spPr>
        </c:majorGridlines>
        <c:minorGridlines>
          <c:spPr>
            <a:ln w="9525" cap="flat" cmpd="sng" algn="ctr">
              <a:solidFill>
                <a:srgbClr val="D1D1D1"/>
              </a:solidFill>
              <a:prstDash val="dash"/>
              <a:round/>
            </a:ln>
            <a:effectLst/>
          </c:spPr>
        </c:min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3544"/>
        <c:crosses val="autoZero"/>
        <c:auto val="1"/>
        <c:lblAlgn val="ctr"/>
        <c:lblOffset val="100"/>
        <c:noMultiLvlLbl val="0"/>
      </c:catAx>
      <c:valAx>
        <c:axId val="582023544"/>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en-US" sz="1050">
                    <a:latin typeface="Arial" panose="020B0604020202020204" pitchFamily="34" charset="0"/>
                    <a:cs typeface="Arial" panose="020B0604020202020204" pitchFamily="34" charset="0"/>
                  </a:rPr>
                  <a:t>mln. </a:t>
                </a:r>
                <a:r>
                  <a:rPr lang="lt-LT" sz="1050">
                    <a:latin typeface="Arial" panose="020B0604020202020204" pitchFamily="34" charset="0"/>
                    <a:cs typeface="Arial" panose="020B0604020202020204" pitchFamily="34" charset="0"/>
                  </a:rPr>
                  <a:t>EUR</a:t>
                </a:r>
              </a:p>
            </c:rich>
          </c:tx>
          <c:layout>
            <c:manualLayout>
              <c:xMode val="edge"/>
              <c:yMode val="edge"/>
              <c:x val="3.3284953703703705E-2"/>
              <c:y val="2.4214814814814817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5896"/>
        <c:crosses val="autoZero"/>
        <c:crossBetween val="between"/>
        <c:majorUnit val="2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36.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050">
                <a:solidFill>
                  <a:sysClr val="windowText" lastClr="000000"/>
                </a:solidFill>
              </a:rPr>
              <a:t>Cigaretės </a:t>
            </a:r>
          </a:p>
        </c:rich>
      </c:tx>
      <c:layout>
        <c:manualLayout>
          <c:xMode val="edge"/>
          <c:yMode val="edge"/>
          <c:x val="0.42446342399397669"/>
          <c:y val="9.610692768126667E-3"/>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9.9872666584250203E-2"/>
          <c:y val="0.1832667070462346"/>
          <c:w val="0.85706058617672798"/>
          <c:h val="0.69366682105913235"/>
        </c:manualLayout>
      </c:layout>
      <c:barChart>
        <c:barDir val="col"/>
        <c:grouping val="stacked"/>
        <c:varyColors val="0"/>
        <c:ser>
          <c:idx val="2"/>
          <c:order val="0"/>
          <c:tx>
            <c:strRef>
              <c:f>'4 priedas 2 pav.'!$P$7</c:f>
              <c:strCache>
                <c:ptCount val="1"/>
                <c:pt idx="0">
                  <c:v>Efektyviojo tarifo paklaida</c:v>
                </c:pt>
              </c:strCache>
            </c:strRef>
          </c:tx>
          <c:spPr>
            <a:solidFill>
              <a:srgbClr val="00244D"/>
            </a:solidFill>
            <a:ln w="28575" cap="rnd">
              <a:noFill/>
              <a:round/>
            </a:ln>
            <a:effectLst/>
          </c:spPr>
          <c:invertIfNegative val="0"/>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pav.'!$Q$7:$W$7</c:f>
              <c:numCache>
                <c:formatCode>0.0</c:formatCode>
                <c:ptCount val="7"/>
                <c:pt idx="0">
                  <c:v>2.1180842948631664</c:v>
                </c:pt>
                <c:pt idx="1">
                  <c:v>4.2283447620565653</c:v>
                </c:pt>
                <c:pt idx="2">
                  <c:v>0.20104660251635664</c:v>
                </c:pt>
                <c:pt idx="3">
                  <c:v>5.5547786980644389</c:v>
                </c:pt>
                <c:pt idx="4">
                  <c:v>14.744456308587644</c:v>
                </c:pt>
                <c:pt idx="5">
                  <c:v>-5.4619904746434713</c:v>
                </c:pt>
                <c:pt idx="6">
                  <c:v>0.54977593114233514</c:v>
                </c:pt>
              </c:numCache>
            </c:numRef>
          </c:val>
          <c:extLst xmlns:c16r2="http://schemas.microsoft.com/office/drawing/2015/06/chart">
            <c:ext xmlns:c16="http://schemas.microsoft.com/office/drawing/2014/chart" uri="{C3380CC4-5D6E-409C-BE32-E72D297353CC}">
              <c16:uniqueId val="{00000004-1CC3-4F7A-96DD-AEB1C5DBCFD9}"/>
            </c:ext>
          </c:extLst>
        </c:ser>
        <c:ser>
          <c:idx val="1"/>
          <c:order val="1"/>
          <c:tx>
            <c:strRef>
              <c:f>'4 priedas 2 pav.'!$P$6</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1CC3-4F7A-96DD-AEB1C5DBCFD9}"/>
              </c:ext>
            </c:extLst>
          </c:dPt>
          <c:dPt>
            <c:idx val="2"/>
            <c:invertIfNegative val="0"/>
            <c:bubble3D val="0"/>
            <c:extLst xmlns:c16r2="http://schemas.microsoft.com/office/drawing/2015/06/chart">
              <c:ext xmlns:c16="http://schemas.microsoft.com/office/drawing/2014/chart" uri="{C3380CC4-5D6E-409C-BE32-E72D297353CC}">
                <c16:uniqueId val="{00000002-1CC3-4F7A-96DD-AEB1C5DBCFD9}"/>
              </c:ext>
            </c:extLst>
          </c:dPt>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pav.'!$Q$6:$W$6</c:f>
              <c:numCache>
                <c:formatCode>0.0</c:formatCode>
                <c:ptCount val="7"/>
                <c:pt idx="0">
                  <c:v>-4.671477482328072</c:v>
                </c:pt>
                <c:pt idx="1">
                  <c:v>-6.3923474884899747</c:v>
                </c:pt>
                <c:pt idx="2">
                  <c:v>-0.40659647337676574</c:v>
                </c:pt>
                <c:pt idx="3">
                  <c:v>14.787949400369172</c:v>
                </c:pt>
                <c:pt idx="4">
                  <c:v>-9.2832880140053362</c:v>
                </c:pt>
                <c:pt idx="5">
                  <c:v>-27.878552095528732</c:v>
                </c:pt>
                <c:pt idx="6">
                  <c:v>-17.593933687989079</c:v>
                </c:pt>
              </c:numCache>
            </c:numRef>
          </c:val>
          <c:extLst xmlns:c16r2="http://schemas.microsoft.com/office/drawing/2015/06/chart">
            <c:ext xmlns:c16="http://schemas.microsoft.com/office/drawing/2014/chart" uri="{C3380CC4-5D6E-409C-BE32-E72D297353CC}">
              <c16:uniqueId val="{00000003-1CC3-4F7A-96DD-AEB1C5DBCFD9}"/>
            </c:ext>
          </c:extLst>
        </c:ser>
        <c:ser>
          <c:idx val="0"/>
          <c:order val="2"/>
          <c:tx>
            <c:strRef>
              <c:f>'4 priedas 2 pav.'!$P$5</c:f>
              <c:strCache>
                <c:ptCount val="1"/>
                <c:pt idx="0">
                  <c:v>Atskaitos taško paklaida</c:v>
                </c:pt>
              </c:strCache>
            </c:strRef>
          </c:tx>
          <c:spPr>
            <a:solidFill>
              <a:srgbClr val="D1D1D1"/>
            </a:solidFill>
            <a:ln>
              <a:noFill/>
            </a:ln>
            <a:effectLst/>
          </c:spPr>
          <c:invertIfNegative val="0"/>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pav.'!$Q$5:$W$5</c:f>
              <c:numCache>
                <c:formatCode>0.0</c:formatCode>
                <c:ptCount val="7"/>
                <c:pt idx="0">
                  <c:v>5.6053497145531139</c:v>
                </c:pt>
                <c:pt idx="1">
                  <c:v>-1.4862638066643683</c:v>
                </c:pt>
                <c:pt idx="2">
                  <c:v>-1.2236093698447803E-4</c:v>
                </c:pt>
                <c:pt idx="3">
                  <c:v>0.25147261872243121</c:v>
                </c:pt>
                <c:pt idx="4">
                  <c:v>-0.99778244628959101</c:v>
                </c:pt>
                <c:pt idx="5">
                  <c:v>-2.3327853902289917</c:v>
                </c:pt>
                <c:pt idx="6">
                  <c:v>2.2507382783104504</c:v>
                </c:pt>
              </c:numCache>
            </c:numRef>
          </c:val>
          <c:extLst xmlns:c16r2="http://schemas.microsoft.com/office/drawing/2015/06/chart">
            <c:ext xmlns:c16="http://schemas.microsoft.com/office/drawing/2014/chart" uri="{C3380CC4-5D6E-409C-BE32-E72D297353CC}">
              <c16:uniqueId val="{00000000-1CC3-4F7A-96DD-AEB1C5DBCFD9}"/>
            </c:ext>
          </c:extLst>
        </c:ser>
        <c:dLbls>
          <c:showLegendKey val="0"/>
          <c:showVal val="0"/>
          <c:showCatName val="0"/>
          <c:showSerName val="0"/>
          <c:showPercent val="0"/>
          <c:showBubbleSize val="0"/>
        </c:dLbls>
        <c:gapWidth val="150"/>
        <c:overlap val="100"/>
        <c:axId val="582028248"/>
        <c:axId val="582026288"/>
      </c:barChart>
      <c:lineChart>
        <c:grouping val="standard"/>
        <c:varyColors val="0"/>
        <c:ser>
          <c:idx val="3"/>
          <c:order val="3"/>
          <c:tx>
            <c:strRef>
              <c:f>'4 priedas 2 pav.'!$P$4</c:f>
              <c:strCache>
                <c:ptCount val="1"/>
                <c:pt idx="0">
                  <c:v>Paklaida</c:v>
                </c:pt>
              </c:strCache>
            </c:strRef>
          </c:tx>
          <c:spPr>
            <a:ln w="28575" cap="rnd">
              <a:solidFill>
                <a:srgbClr val="D41A1F"/>
              </a:solidFill>
              <a:round/>
            </a:ln>
            <a:effectLst/>
          </c:spPr>
          <c:marker>
            <c:symbol val="none"/>
          </c:marker>
          <c:cat>
            <c:numRef>
              <c:f>[7]Cigaretės!$E$1:$K$1</c:f>
              <c:numCache>
                <c:formatCode>General</c:formatCode>
                <c:ptCount val="7"/>
                <c:pt idx="0">
                  <c:v>2012</c:v>
                </c:pt>
                <c:pt idx="1">
                  <c:v>2013</c:v>
                </c:pt>
                <c:pt idx="2">
                  <c:v>2014</c:v>
                </c:pt>
                <c:pt idx="3">
                  <c:v>2015</c:v>
                </c:pt>
                <c:pt idx="4">
                  <c:v>2016</c:v>
                </c:pt>
                <c:pt idx="5">
                  <c:v>2017</c:v>
                </c:pt>
                <c:pt idx="6">
                  <c:v>2018</c:v>
                </c:pt>
              </c:numCache>
            </c:numRef>
          </c:cat>
          <c:val>
            <c:numRef>
              <c:f>'4 priedas 2 pav.'!$Q$4:$W$4</c:f>
              <c:numCache>
                <c:formatCode>0.0</c:formatCode>
                <c:ptCount val="7"/>
                <c:pt idx="0">
                  <c:v>2.9266693520217473</c:v>
                </c:pt>
                <c:pt idx="1">
                  <c:v>-3.7620017728924893</c:v>
                </c:pt>
                <c:pt idx="2">
                  <c:v>-0.20604482000402413</c:v>
                </c:pt>
                <c:pt idx="3">
                  <c:v>20.96482556368565</c:v>
                </c:pt>
                <c:pt idx="4">
                  <c:v>3.9291966535395204</c:v>
                </c:pt>
                <c:pt idx="5">
                  <c:v>-34.939968800315967</c:v>
                </c:pt>
                <c:pt idx="6">
                  <c:v>-14.95482106383929</c:v>
                </c:pt>
              </c:numCache>
            </c:numRef>
          </c:val>
          <c:smooth val="0"/>
          <c:extLst xmlns:c16r2="http://schemas.microsoft.com/office/drawing/2015/06/chart">
            <c:ext xmlns:c16="http://schemas.microsoft.com/office/drawing/2014/chart" uri="{C3380CC4-5D6E-409C-BE32-E72D297353CC}">
              <c16:uniqueId val="{00000005-1CC3-4F7A-96DD-AEB1C5DBCFD9}"/>
            </c:ext>
          </c:extLst>
        </c:ser>
        <c:dLbls>
          <c:showLegendKey val="0"/>
          <c:showVal val="0"/>
          <c:showCatName val="0"/>
          <c:showSerName val="0"/>
          <c:showPercent val="0"/>
          <c:showBubbleSize val="0"/>
        </c:dLbls>
        <c:marker val="1"/>
        <c:smooth val="0"/>
        <c:axId val="582028248"/>
        <c:axId val="582026288"/>
      </c:lineChart>
      <c:catAx>
        <c:axId val="582028248"/>
        <c:scaling>
          <c:orientation val="minMax"/>
        </c:scaling>
        <c:delete val="0"/>
        <c:axPos val="b"/>
        <c:majorGridlines>
          <c:spPr>
            <a:ln w="9525" cap="flat" cmpd="sng" algn="ctr">
              <a:solidFill>
                <a:srgbClr val="D1D1D1"/>
              </a:solidFill>
              <a:prstDash val="dash"/>
              <a:round/>
            </a:ln>
            <a:effectLst/>
          </c:spPr>
        </c:majorGridlines>
        <c:minorGridlines>
          <c:spPr>
            <a:ln w="9525" cap="flat" cmpd="sng" algn="ctr">
              <a:solidFill>
                <a:srgbClr val="D1D1D1"/>
              </a:solidFill>
              <a:prstDash val="dash"/>
              <a:round/>
            </a:ln>
            <a:effectLst/>
          </c:spPr>
        </c:min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6288"/>
        <c:crosses val="autoZero"/>
        <c:auto val="1"/>
        <c:lblAlgn val="ctr"/>
        <c:lblOffset val="100"/>
        <c:noMultiLvlLbl val="0"/>
      </c:catAx>
      <c:valAx>
        <c:axId val="582026288"/>
        <c:scaling>
          <c:orientation val="minMax"/>
          <c:min val="-40"/>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lt-LT" sz="1050">
                    <a:solidFill>
                      <a:sysClr val="windowText" lastClr="000000"/>
                    </a:solidFill>
                  </a:rPr>
                  <a:t>mln. EUR</a:t>
                </a:r>
              </a:p>
            </c:rich>
          </c:tx>
          <c:layout>
            <c:manualLayout>
              <c:xMode val="edge"/>
              <c:yMode val="edge"/>
              <c:x val="3.7549074074074075E-2"/>
              <c:y val="5.7516203703703694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8248"/>
        <c:crosses val="autoZero"/>
        <c:crossBetween val="between"/>
        <c:majorUnit val="2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37.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050">
                <a:solidFill>
                  <a:sysClr val="windowText" lastClr="000000"/>
                </a:solidFill>
              </a:rPr>
              <a:t>Variklių benzinas</a:t>
            </a:r>
          </a:p>
        </c:rich>
      </c:tx>
      <c:layout>
        <c:manualLayout>
          <c:xMode val="edge"/>
          <c:yMode val="edge"/>
          <c:x val="0.42446342399397669"/>
          <c:y val="9.610692768126667E-3"/>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9.987270341207348E-2"/>
          <c:y val="0.1275029163021289"/>
          <c:w val="0.85706058617672798"/>
          <c:h val="0.66779330449306495"/>
        </c:manualLayout>
      </c:layout>
      <c:barChart>
        <c:barDir val="col"/>
        <c:grouping val="stacked"/>
        <c:varyColors val="0"/>
        <c:ser>
          <c:idx val="1"/>
          <c:order val="0"/>
          <c:tx>
            <c:strRef>
              <c:f>'4 priedas 2 pav.'!$P$17</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1CC3-4F7A-96DD-AEB1C5DBCFD9}"/>
              </c:ext>
            </c:extLst>
          </c:dPt>
          <c:dPt>
            <c:idx val="2"/>
            <c:invertIfNegative val="0"/>
            <c:bubble3D val="0"/>
            <c:extLst xmlns:c16r2="http://schemas.microsoft.com/office/drawing/2015/06/chart">
              <c:ext xmlns:c16="http://schemas.microsoft.com/office/drawing/2014/chart" uri="{C3380CC4-5D6E-409C-BE32-E72D297353CC}">
                <c16:uniqueId val="{00000002-1CC3-4F7A-96DD-AEB1C5DBCFD9}"/>
              </c:ext>
            </c:extLst>
          </c:dPt>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pav.'!$Q$17:$W$17</c:f>
              <c:numCache>
                <c:formatCode>0.0</c:formatCode>
                <c:ptCount val="7"/>
                <c:pt idx="0">
                  <c:v>-14.391694777461424</c:v>
                </c:pt>
                <c:pt idx="1">
                  <c:v>-13.351335584322371</c:v>
                </c:pt>
                <c:pt idx="2">
                  <c:v>6.3611698980967617</c:v>
                </c:pt>
                <c:pt idx="3">
                  <c:v>3.5036915766683734</c:v>
                </c:pt>
                <c:pt idx="4">
                  <c:v>4.1986311763107693</c:v>
                </c:pt>
                <c:pt idx="5">
                  <c:v>-0.13653705659172033</c:v>
                </c:pt>
                <c:pt idx="6">
                  <c:v>4.284093076238662</c:v>
                </c:pt>
              </c:numCache>
            </c:numRef>
          </c:val>
          <c:extLst xmlns:c16r2="http://schemas.microsoft.com/office/drawing/2015/06/chart">
            <c:ext xmlns:c16="http://schemas.microsoft.com/office/drawing/2014/chart" uri="{C3380CC4-5D6E-409C-BE32-E72D297353CC}">
              <c16:uniqueId val="{00000003-1CC3-4F7A-96DD-AEB1C5DBCFD9}"/>
            </c:ext>
          </c:extLst>
        </c:ser>
        <c:ser>
          <c:idx val="0"/>
          <c:order val="1"/>
          <c:tx>
            <c:strRef>
              <c:f>'4 priedas 2 pav.'!$P$16</c:f>
              <c:strCache>
                <c:ptCount val="1"/>
                <c:pt idx="0">
                  <c:v>Atskaitos taško paklaida</c:v>
                </c:pt>
              </c:strCache>
            </c:strRef>
          </c:tx>
          <c:spPr>
            <a:solidFill>
              <a:srgbClr val="D1D1D1"/>
            </a:solidFill>
            <a:ln>
              <a:noFill/>
            </a:ln>
            <a:effectLst/>
          </c:spPr>
          <c:invertIfNegative val="0"/>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pav.'!$Q$16:$W$16</c:f>
              <c:numCache>
                <c:formatCode>0.0</c:formatCode>
                <c:ptCount val="7"/>
                <c:pt idx="0">
                  <c:v>-4.2837186397026699</c:v>
                </c:pt>
                <c:pt idx="1">
                  <c:v>-4.3857768738415359</c:v>
                </c:pt>
                <c:pt idx="2">
                  <c:v>-5.3348007398312802E-5</c:v>
                </c:pt>
                <c:pt idx="3">
                  <c:v>-0.22367846385542123</c:v>
                </c:pt>
                <c:pt idx="4">
                  <c:v>0.52927781053912781</c:v>
                </c:pt>
                <c:pt idx="5">
                  <c:v>2.725827269868347</c:v>
                </c:pt>
                <c:pt idx="6">
                  <c:v>-1.4483978971282738</c:v>
                </c:pt>
              </c:numCache>
            </c:numRef>
          </c:val>
          <c:extLst xmlns:c16r2="http://schemas.microsoft.com/office/drawing/2015/06/chart">
            <c:ext xmlns:c16="http://schemas.microsoft.com/office/drawing/2014/chart" uri="{C3380CC4-5D6E-409C-BE32-E72D297353CC}">
              <c16:uniqueId val="{00000000-1CC3-4F7A-96DD-AEB1C5DBCFD9}"/>
            </c:ext>
          </c:extLst>
        </c:ser>
        <c:dLbls>
          <c:showLegendKey val="0"/>
          <c:showVal val="0"/>
          <c:showCatName val="0"/>
          <c:showSerName val="0"/>
          <c:showPercent val="0"/>
          <c:showBubbleSize val="0"/>
        </c:dLbls>
        <c:gapWidth val="150"/>
        <c:overlap val="100"/>
        <c:axId val="582026680"/>
        <c:axId val="582024328"/>
      </c:barChart>
      <c:lineChart>
        <c:grouping val="standard"/>
        <c:varyColors val="0"/>
        <c:ser>
          <c:idx val="2"/>
          <c:order val="2"/>
          <c:tx>
            <c:strRef>
              <c:f>'4 priedas 2 pav.'!$P$15</c:f>
              <c:strCache>
                <c:ptCount val="1"/>
                <c:pt idx="0">
                  <c:v>Paklaida</c:v>
                </c:pt>
              </c:strCache>
            </c:strRef>
          </c:tx>
          <c:spPr>
            <a:ln w="28575" cap="rnd">
              <a:solidFill>
                <a:srgbClr val="D41A1F"/>
              </a:solidFill>
              <a:round/>
            </a:ln>
            <a:effectLst/>
          </c:spPr>
          <c:marker>
            <c:symbol val="none"/>
          </c:marker>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pav.'!$Q$15:$W$15</c:f>
              <c:numCache>
                <c:formatCode>0.0</c:formatCode>
                <c:ptCount val="7"/>
                <c:pt idx="0">
                  <c:v>-18.280253764818497</c:v>
                </c:pt>
                <c:pt idx="1">
                  <c:v>-17.316945780236324</c:v>
                </c:pt>
                <c:pt idx="2">
                  <c:v>6.3611135310472804</c:v>
                </c:pt>
                <c:pt idx="3">
                  <c:v>3.2732582831325203</c:v>
                </c:pt>
                <c:pt idx="4">
                  <c:v>4.7465749119555056</c:v>
                </c:pt>
                <c:pt idx="5">
                  <c:v>2.3239529841540616</c:v>
                </c:pt>
                <c:pt idx="6">
                  <c:v>2.7890439976217465</c:v>
                </c:pt>
              </c:numCache>
            </c:numRef>
          </c:val>
          <c:smooth val="0"/>
          <c:extLst xmlns:c16r2="http://schemas.microsoft.com/office/drawing/2015/06/chart">
            <c:ext xmlns:c16="http://schemas.microsoft.com/office/drawing/2014/chart" uri="{C3380CC4-5D6E-409C-BE32-E72D297353CC}">
              <c16:uniqueId val="{00000004-1CC3-4F7A-96DD-AEB1C5DBCFD9}"/>
            </c:ext>
          </c:extLst>
        </c:ser>
        <c:dLbls>
          <c:showLegendKey val="0"/>
          <c:showVal val="0"/>
          <c:showCatName val="0"/>
          <c:showSerName val="0"/>
          <c:showPercent val="0"/>
          <c:showBubbleSize val="0"/>
        </c:dLbls>
        <c:marker val="1"/>
        <c:smooth val="0"/>
        <c:axId val="582026680"/>
        <c:axId val="582024328"/>
      </c:lineChart>
      <c:catAx>
        <c:axId val="582026680"/>
        <c:scaling>
          <c:orientation val="minMax"/>
        </c:scaling>
        <c:delete val="0"/>
        <c:axPos val="b"/>
        <c:majorGridlines>
          <c:spPr>
            <a:ln w="9525" cap="flat" cmpd="sng" algn="ctr">
              <a:solidFill>
                <a:srgbClr val="D1D1D1"/>
              </a:solidFill>
              <a:prstDash val="dash"/>
              <a:round/>
            </a:ln>
            <a:effectLst/>
          </c:spPr>
        </c:majorGridlines>
        <c:minorGridlines>
          <c:spPr>
            <a:ln w="9525" cap="flat" cmpd="sng" algn="ctr">
              <a:solidFill>
                <a:srgbClr val="D1D1D1"/>
              </a:solidFill>
              <a:prstDash val="dash"/>
              <a:round/>
            </a:ln>
            <a:effectLst/>
          </c:spPr>
        </c:min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4328"/>
        <c:crosses val="autoZero"/>
        <c:auto val="1"/>
        <c:lblAlgn val="ctr"/>
        <c:lblOffset val="100"/>
        <c:noMultiLvlLbl val="0"/>
      </c:catAx>
      <c:valAx>
        <c:axId val="582024328"/>
        <c:scaling>
          <c:orientation val="minMax"/>
          <c:min val="-40"/>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lt-LT" sz="1050"/>
                  <a:t>mln. EUR</a:t>
                </a:r>
              </a:p>
            </c:rich>
          </c:tx>
          <c:layout>
            <c:manualLayout>
              <c:xMode val="edge"/>
              <c:yMode val="edge"/>
              <c:x val="3.0959259259259259E-2"/>
              <c:y val="1.8070370370370372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6680"/>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38.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050">
                <a:solidFill>
                  <a:sysClr val="windowText" lastClr="000000"/>
                </a:solidFill>
              </a:rPr>
              <a:t>Automobilių suskystintos dujos</a:t>
            </a:r>
          </a:p>
        </c:rich>
      </c:tx>
      <c:layout>
        <c:manualLayout>
          <c:xMode val="edge"/>
          <c:yMode val="edge"/>
          <c:x val="0.29886079861540366"/>
          <c:y val="1.5212951322261185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9.4639221988708958E-2"/>
          <c:y val="0.12293483125542312"/>
          <c:w val="0.85706058617672798"/>
          <c:h val="0.7044403273120271"/>
        </c:manualLayout>
      </c:layout>
      <c:barChart>
        <c:barDir val="col"/>
        <c:grouping val="stacked"/>
        <c:varyColors val="0"/>
        <c:ser>
          <c:idx val="1"/>
          <c:order val="0"/>
          <c:tx>
            <c:strRef>
              <c:f>'4 priedas 2 pav.'!$P$14</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1CC3-4F7A-96DD-AEB1C5DBCFD9}"/>
              </c:ext>
            </c:extLst>
          </c:dPt>
          <c:dPt>
            <c:idx val="2"/>
            <c:invertIfNegative val="0"/>
            <c:bubble3D val="0"/>
            <c:extLst xmlns:c16r2="http://schemas.microsoft.com/office/drawing/2015/06/chart">
              <c:ext xmlns:c16="http://schemas.microsoft.com/office/drawing/2014/chart" uri="{C3380CC4-5D6E-409C-BE32-E72D297353CC}">
                <c16:uniqueId val="{00000002-1CC3-4F7A-96DD-AEB1C5DBCFD9}"/>
              </c:ext>
            </c:extLst>
          </c:dPt>
          <c:cat>
            <c:numRef>
              <c:f>[7]Dujos!$E$1:$K$1</c:f>
              <c:numCache>
                <c:formatCode>General</c:formatCode>
                <c:ptCount val="7"/>
                <c:pt idx="0">
                  <c:v>2012</c:v>
                </c:pt>
                <c:pt idx="1">
                  <c:v>2013</c:v>
                </c:pt>
                <c:pt idx="2">
                  <c:v>2014</c:v>
                </c:pt>
                <c:pt idx="3">
                  <c:v>2015</c:v>
                </c:pt>
                <c:pt idx="4">
                  <c:v>2016</c:v>
                </c:pt>
                <c:pt idx="5">
                  <c:v>2017</c:v>
                </c:pt>
                <c:pt idx="6">
                  <c:v>2018</c:v>
                </c:pt>
              </c:numCache>
            </c:numRef>
          </c:cat>
          <c:val>
            <c:numRef>
              <c:f>'4 priedas 2 pav.'!$Q$14:$W$14</c:f>
              <c:numCache>
                <c:formatCode>0.0</c:formatCode>
                <c:ptCount val="7"/>
                <c:pt idx="0">
                  <c:v>-3.66092183292686</c:v>
                </c:pt>
                <c:pt idx="1">
                  <c:v>-2.2816797170075631</c:v>
                </c:pt>
                <c:pt idx="2">
                  <c:v>0.49339666357737855</c:v>
                </c:pt>
                <c:pt idx="3">
                  <c:v>-0.92530339226053826</c:v>
                </c:pt>
                <c:pt idx="4">
                  <c:v>-2.9579005059994188</c:v>
                </c:pt>
                <c:pt idx="5">
                  <c:v>0.61326138517272355</c:v>
                </c:pt>
                <c:pt idx="6">
                  <c:v>-3.4038837724513193</c:v>
                </c:pt>
              </c:numCache>
            </c:numRef>
          </c:val>
          <c:extLst xmlns:c16r2="http://schemas.microsoft.com/office/drawing/2015/06/chart">
            <c:ext xmlns:c16="http://schemas.microsoft.com/office/drawing/2014/chart" uri="{C3380CC4-5D6E-409C-BE32-E72D297353CC}">
              <c16:uniqueId val="{00000003-1CC3-4F7A-96DD-AEB1C5DBCFD9}"/>
            </c:ext>
          </c:extLst>
        </c:ser>
        <c:ser>
          <c:idx val="0"/>
          <c:order val="1"/>
          <c:tx>
            <c:strRef>
              <c:f>'4 priedas 2 pav.'!$P$13</c:f>
              <c:strCache>
                <c:ptCount val="1"/>
                <c:pt idx="0">
                  <c:v>Atskaitos taško paklaida</c:v>
                </c:pt>
              </c:strCache>
            </c:strRef>
          </c:tx>
          <c:spPr>
            <a:solidFill>
              <a:srgbClr val="D1D1D1"/>
            </a:solidFill>
            <a:ln>
              <a:noFill/>
            </a:ln>
            <a:effectLst/>
          </c:spPr>
          <c:invertIfNegative val="0"/>
          <c:cat>
            <c:numRef>
              <c:f>[7]Dujos!$E$1:$K$1</c:f>
              <c:numCache>
                <c:formatCode>General</c:formatCode>
                <c:ptCount val="7"/>
                <c:pt idx="0">
                  <c:v>2012</c:v>
                </c:pt>
                <c:pt idx="1">
                  <c:v>2013</c:v>
                </c:pt>
                <c:pt idx="2">
                  <c:v>2014</c:v>
                </c:pt>
                <c:pt idx="3">
                  <c:v>2015</c:v>
                </c:pt>
                <c:pt idx="4">
                  <c:v>2016</c:v>
                </c:pt>
                <c:pt idx="5">
                  <c:v>2017</c:v>
                </c:pt>
                <c:pt idx="6">
                  <c:v>2018</c:v>
                </c:pt>
              </c:numCache>
            </c:numRef>
          </c:cat>
          <c:val>
            <c:numRef>
              <c:f>'4 priedas 2 pav.'!$Q$13:$W$13</c:f>
              <c:numCache>
                <c:formatCode>0.0</c:formatCode>
                <c:ptCount val="7"/>
                <c:pt idx="0">
                  <c:v>0.99113387395724573</c:v>
                </c:pt>
                <c:pt idx="1">
                  <c:v>-0.9217089029194554</c:v>
                </c:pt>
                <c:pt idx="2">
                  <c:v>0</c:v>
                </c:pt>
                <c:pt idx="3">
                  <c:v>-0.27908522972661842</c:v>
                </c:pt>
                <c:pt idx="4">
                  <c:v>-1.3245805440222327</c:v>
                </c:pt>
                <c:pt idx="5">
                  <c:v>1.7898401554714347</c:v>
                </c:pt>
                <c:pt idx="6">
                  <c:v>-2.2814374120314156</c:v>
                </c:pt>
              </c:numCache>
            </c:numRef>
          </c:val>
          <c:extLst xmlns:c16r2="http://schemas.microsoft.com/office/drawing/2015/06/chart">
            <c:ext xmlns:c16="http://schemas.microsoft.com/office/drawing/2014/chart" uri="{C3380CC4-5D6E-409C-BE32-E72D297353CC}">
              <c16:uniqueId val="{00000000-1CC3-4F7A-96DD-AEB1C5DBCFD9}"/>
            </c:ext>
          </c:extLst>
        </c:ser>
        <c:dLbls>
          <c:showLegendKey val="0"/>
          <c:showVal val="0"/>
          <c:showCatName val="0"/>
          <c:showSerName val="0"/>
          <c:showPercent val="0"/>
          <c:showBubbleSize val="0"/>
        </c:dLbls>
        <c:gapWidth val="150"/>
        <c:overlap val="100"/>
        <c:axId val="582027072"/>
        <c:axId val="582027464"/>
      </c:barChart>
      <c:lineChart>
        <c:grouping val="standard"/>
        <c:varyColors val="0"/>
        <c:ser>
          <c:idx val="2"/>
          <c:order val="2"/>
          <c:tx>
            <c:strRef>
              <c:f>'4 priedas 2 pav.'!$P$12</c:f>
              <c:strCache>
                <c:ptCount val="1"/>
                <c:pt idx="0">
                  <c:v>Paklaida</c:v>
                </c:pt>
              </c:strCache>
            </c:strRef>
          </c:tx>
          <c:spPr>
            <a:ln w="28575" cap="rnd">
              <a:solidFill>
                <a:srgbClr val="D41A1F"/>
              </a:solidFill>
              <a:round/>
            </a:ln>
            <a:effectLst/>
          </c:spPr>
          <c:marker>
            <c:symbol val="none"/>
          </c:marker>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pav.'!$Q$12:$W$12</c:f>
              <c:numCache>
                <c:formatCode>0.0</c:formatCode>
                <c:ptCount val="7"/>
                <c:pt idx="0">
                  <c:v>-2.7484398053753409</c:v>
                </c:pt>
                <c:pt idx="1">
                  <c:v>-3.1549746582483778</c:v>
                </c:pt>
                <c:pt idx="2">
                  <c:v>0.49339666357738565</c:v>
                </c:pt>
                <c:pt idx="3">
                  <c:v>-1.2113361565106686</c:v>
                </c:pt>
                <c:pt idx="4">
                  <c:v>-4.1846305440222338</c:v>
                </c:pt>
                <c:pt idx="5">
                  <c:v>2.4412687269000024</c:v>
                </c:pt>
                <c:pt idx="6">
                  <c:v>-5.4546916986746155</c:v>
                </c:pt>
              </c:numCache>
            </c:numRef>
          </c:val>
          <c:smooth val="0"/>
          <c:extLst xmlns:c16r2="http://schemas.microsoft.com/office/drawing/2015/06/chart">
            <c:ext xmlns:c16="http://schemas.microsoft.com/office/drawing/2014/chart" uri="{C3380CC4-5D6E-409C-BE32-E72D297353CC}">
              <c16:uniqueId val="{00000004-1CC3-4F7A-96DD-AEB1C5DBCFD9}"/>
            </c:ext>
          </c:extLst>
        </c:ser>
        <c:dLbls>
          <c:showLegendKey val="0"/>
          <c:showVal val="0"/>
          <c:showCatName val="0"/>
          <c:showSerName val="0"/>
          <c:showPercent val="0"/>
          <c:showBubbleSize val="0"/>
        </c:dLbls>
        <c:marker val="1"/>
        <c:smooth val="0"/>
        <c:axId val="582027072"/>
        <c:axId val="582027464"/>
      </c:lineChart>
      <c:catAx>
        <c:axId val="582027072"/>
        <c:scaling>
          <c:orientation val="minMax"/>
        </c:scaling>
        <c:delete val="0"/>
        <c:axPos val="b"/>
        <c:majorGridlines>
          <c:spPr>
            <a:ln w="9525" cap="flat" cmpd="sng" algn="ctr">
              <a:solidFill>
                <a:srgbClr val="D1D1D1"/>
              </a:solidFill>
              <a:prstDash val="dash"/>
              <a:round/>
            </a:ln>
            <a:effectLst/>
          </c:spPr>
        </c:majorGridlines>
        <c:minorGridlines>
          <c:spPr>
            <a:ln w="9525" cap="flat" cmpd="sng" algn="ctr">
              <a:solidFill>
                <a:srgbClr val="D1D1D1"/>
              </a:solidFill>
              <a:prstDash val="dash"/>
              <a:round/>
            </a:ln>
            <a:effectLst/>
          </c:spPr>
        </c:min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7464"/>
        <c:crosses val="autoZero"/>
        <c:auto val="1"/>
        <c:lblAlgn val="ctr"/>
        <c:lblOffset val="100"/>
        <c:noMultiLvlLbl val="0"/>
      </c:catAx>
      <c:valAx>
        <c:axId val="582027464"/>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lt-LT" sz="1050"/>
                  <a:t>mln. EUR</a:t>
                </a:r>
              </a:p>
            </c:rich>
          </c:tx>
          <c:layout>
            <c:manualLayout>
              <c:xMode val="edge"/>
              <c:yMode val="edge"/>
              <c:x val="4.7014583333333325E-2"/>
              <c:y val="1.8070370370370372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7072"/>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39.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050">
                <a:solidFill>
                  <a:sysClr val="windowText" lastClr="000000"/>
                </a:solidFill>
              </a:rPr>
              <a:t>Etilo alkoholis</a:t>
            </a:r>
          </a:p>
        </c:rich>
      </c:tx>
      <c:layout>
        <c:manualLayout>
          <c:xMode val="edge"/>
          <c:yMode val="edge"/>
          <c:x val="0.42446342399397669"/>
          <c:y val="9.610692768126667E-3"/>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9.9872685185185175E-2"/>
          <c:y val="0.13037314814814815"/>
          <c:w val="0.85706058617672798"/>
          <c:h val="0.73213134072526642"/>
        </c:manualLayout>
      </c:layout>
      <c:barChart>
        <c:barDir val="col"/>
        <c:grouping val="stacked"/>
        <c:varyColors val="0"/>
        <c:ser>
          <c:idx val="2"/>
          <c:order val="0"/>
          <c:tx>
            <c:strRef>
              <c:f>'4 priedas 2 pav.'!$P$21</c:f>
              <c:strCache>
                <c:ptCount val="1"/>
                <c:pt idx="0">
                  <c:v>Efektyviojo tarifo paklaida</c:v>
                </c:pt>
              </c:strCache>
            </c:strRef>
          </c:tx>
          <c:spPr>
            <a:solidFill>
              <a:srgbClr val="00244D"/>
            </a:solidFill>
            <a:ln w="28575" cap="rnd">
              <a:noFill/>
              <a:round/>
            </a:ln>
            <a:effectLst/>
          </c:spPr>
          <c:invertIfNegative val="0"/>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pav.'!$Q$21:$W$21</c:f>
              <c:numCache>
                <c:formatCode>0.0</c:formatCode>
                <c:ptCount val="7"/>
                <c:pt idx="0">
                  <c:v>0</c:v>
                </c:pt>
                <c:pt idx="1">
                  <c:v>0</c:v>
                </c:pt>
                <c:pt idx="2">
                  <c:v>-4.7579820746221912E-2</c:v>
                </c:pt>
                <c:pt idx="3">
                  <c:v>-0.21693386717140584</c:v>
                </c:pt>
                <c:pt idx="4">
                  <c:v>-0.40492567130962698</c:v>
                </c:pt>
                <c:pt idx="5">
                  <c:v>-4.2868886799965651</c:v>
                </c:pt>
                <c:pt idx="6">
                  <c:v>0</c:v>
                </c:pt>
              </c:numCache>
            </c:numRef>
          </c:val>
          <c:extLst xmlns:c16r2="http://schemas.microsoft.com/office/drawing/2015/06/chart">
            <c:ext xmlns:c16="http://schemas.microsoft.com/office/drawing/2014/chart" uri="{C3380CC4-5D6E-409C-BE32-E72D297353CC}">
              <c16:uniqueId val="{00000004-1CC3-4F7A-96DD-AEB1C5DBCFD9}"/>
            </c:ext>
          </c:extLst>
        </c:ser>
        <c:ser>
          <c:idx val="1"/>
          <c:order val="1"/>
          <c:tx>
            <c:strRef>
              <c:f>'4 priedas 2 pav.'!$P$20</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1CC3-4F7A-96DD-AEB1C5DBCFD9}"/>
              </c:ext>
            </c:extLst>
          </c:dPt>
          <c:dPt>
            <c:idx val="2"/>
            <c:invertIfNegative val="0"/>
            <c:bubble3D val="0"/>
            <c:extLst xmlns:c16r2="http://schemas.microsoft.com/office/drawing/2015/06/chart">
              <c:ext xmlns:c16="http://schemas.microsoft.com/office/drawing/2014/chart" uri="{C3380CC4-5D6E-409C-BE32-E72D297353CC}">
                <c16:uniqueId val="{00000002-1CC3-4F7A-96DD-AEB1C5DBCFD9}"/>
              </c:ext>
            </c:extLst>
          </c:dPt>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pav.'!$Q$20:$W$20</c:f>
              <c:numCache>
                <c:formatCode>0.0;\ \–0.0</c:formatCode>
                <c:ptCount val="7"/>
                <c:pt idx="0">
                  <c:v>10.143810914394976</c:v>
                </c:pt>
                <c:pt idx="1">
                  <c:v>-1.7978333266946436</c:v>
                </c:pt>
                <c:pt idx="2">
                  <c:v>1.6114063128014777E-2</c:v>
                </c:pt>
                <c:pt idx="3">
                  <c:v>-2.3925905775883223</c:v>
                </c:pt>
                <c:pt idx="4">
                  <c:v>-5.6755673529968362</c:v>
                </c:pt>
                <c:pt idx="5">
                  <c:v>6.2005490628301914</c:v>
                </c:pt>
                <c:pt idx="6">
                  <c:v>-7.7981153794555098</c:v>
                </c:pt>
              </c:numCache>
            </c:numRef>
          </c:val>
          <c:extLst xmlns:c16r2="http://schemas.microsoft.com/office/drawing/2015/06/chart">
            <c:ext xmlns:c16="http://schemas.microsoft.com/office/drawing/2014/chart" uri="{C3380CC4-5D6E-409C-BE32-E72D297353CC}">
              <c16:uniqueId val="{00000003-1CC3-4F7A-96DD-AEB1C5DBCFD9}"/>
            </c:ext>
          </c:extLst>
        </c:ser>
        <c:ser>
          <c:idx val="0"/>
          <c:order val="2"/>
          <c:tx>
            <c:strRef>
              <c:f>'4 priedas 2 pav.'!$P$19</c:f>
              <c:strCache>
                <c:ptCount val="1"/>
                <c:pt idx="0">
                  <c:v>Atskaitos taško paklaida</c:v>
                </c:pt>
              </c:strCache>
            </c:strRef>
          </c:tx>
          <c:spPr>
            <a:solidFill>
              <a:srgbClr val="D1D1D1"/>
            </a:solidFill>
            <a:ln>
              <a:noFill/>
            </a:ln>
            <a:effectLst/>
          </c:spPr>
          <c:invertIfNegative val="0"/>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pav.'!$Q$19:$W$19</c:f>
              <c:numCache>
                <c:formatCode>0.0</c:formatCode>
                <c:ptCount val="7"/>
                <c:pt idx="0">
                  <c:v>-1.0151142478568147</c:v>
                </c:pt>
                <c:pt idx="1">
                  <c:v>6.2016188803289651</c:v>
                </c:pt>
                <c:pt idx="2">
                  <c:v>1.1671371939314668E-4</c:v>
                </c:pt>
                <c:pt idx="3">
                  <c:v>1.6667992617669825E-2</c:v>
                </c:pt>
                <c:pt idx="4">
                  <c:v>2.0253091941129071</c:v>
                </c:pt>
                <c:pt idx="5">
                  <c:v>1.1033030374377688</c:v>
                </c:pt>
                <c:pt idx="6">
                  <c:v>6.3862850470415822</c:v>
                </c:pt>
              </c:numCache>
            </c:numRef>
          </c:val>
          <c:extLst xmlns:c16r2="http://schemas.microsoft.com/office/drawing/2015/06/chart">
            <c:ext xmlns:c16="http://schemas.microsoft.com/office/drawing/2014/chart" uri="{C3380CC4-5D6E-409C-BE32-E72D297353CC}">
              <c16:uniqueId val="{00000000-1CC3-4F7A-96DD-AEB1C5DBCFD9}"/>
            </c:ext>
          </c:extLst>
        </c:ser>
        <c:dLbls>
          <c:showLegendKey val="0"/>
          <c:showVal val="0"/>
          <c:showCatName val="0"/>
          <c:showSerName val="0"/>
          <c:showPercent val="0"/>
          <c:showBubbleSize val="0"/>
        </c:dLbls>
        <c:gapWidth val="150"/>
        <c:overlap val="100"/>
        <c:axId val="582024720"/>
        <c:axId val="582021976"/>
      </c:barChart>
      <c:lineChart>
        <c:grouping val="standard"/>
        <c:varyColors val="0"/>
        <c:ser>
          <c:idx val="3"/>
          <c:order val="3"/>
          <c:tx>
            <c:v>Paklaida</c:v>
          </c:tx>
          <c:spPr>
            <a:ln w="28575" cap="rnd">
              <a:solidFill>
                <a:srgbClr val="D41A1F"/>
              </a:solidFill>
              <a:round/>
            </a:ln>
            <a:effectLst/>
          </c:spPr>
          <c:marker>
            <c:symbol val="none"/>
          </c:marker>
          <c:cat>
            <c:numRef>
              <c:f>'[7]Etilo alkoholis'!$E$1:$K$1</c:f>
              <c:numCache>
                <c:formatCode>General</c:formatCode>
                <c:ptCount val="7"/>
                <c:pt idx="0">
                  <c:v>2012</c:v>
                </c:pt>
                <c:pt idx="1">
                  <c:v>2013</c:v>
                </c:pt>
                <c:pt idx="2">
                  <c:v>2014</c:v>
                </c:pt>
                <c:pt idx="3">
                  <c:v>2015</c:v>
                </c:pt>
                <c:pt idx="4">
                  <c:v>2016</c:v>
                </c:pt>
                <c:pt idx="5">
                  <c:v>2017</c:v>
                </c:pt>
                <c:pt idx="6">
                  <c:v>2018</c:v>
                </c:pt>
              </c:numCache>
            </c:numRef>
          </c:cat>
          <c:val>
            <c:numRef>
              <c:f>'4 priedas 2 pav.'!$Q$18:$W$18</c:f>
              <c:numCache>
                <c:formatCode>0.0</c:formatCode>
                <c:ptCount val="7"/>
                <c:pt idx="0">
                  <c:v>9.0654536969995547</c:v>
                </c:pt>
                <c:pt idx="1">
                  <c:v>4.3372505415894409</c:v>
                </c:pt>
                <c:pt idx="2">
                  <c:v>-3.1353491935988131E-2</c:v>
                </c:pt>
                <c:pt idx="3">
                  <c:v>-2.5901825145219561</c:v>
                </c:pt>
                <c:pt idx="4">
                  <c:v>-4.1143211482429933</c:v>
                </c:pt>
                <c:pt idx="5">
                  <c:v>2.8835884933457976</c:v>
                </c:pt>
                <c:pt idx="6">
                  <c:v>-1.663770609501853</c:v>
                </c:pt>
              </c:numCache>
            </c:numRef>
          </c:val>
          <c:smooth val="0"/>
          <c:extLst xmlns:c16r2="http://schemas.microsoft.com/office/drawing/2015/06/chart">
            <c:ext xmlns:c16="http://schemas.microsoft.com/office/drawing/2014/chart" uri="{C3380CC4-5D6E-409C-BE32-E72D297353CC}">
              <c16:uniqueId val="{00000005-1CC3-4F7A-96DD-AEB1C5DBCFD9}"/>
            </c:ext>
          </c:extLst>
        </c:ser>
        <c:dLbls>
          <c:showLegendKey val="0"/>
          <c:showVal val="0"/>
          <c:showCatName val="0"/>
          <c:showSerName val="0"/>
          <c:showPercent val="0"/>
          <c:showBubbleSize val="0"/>
        </c:dLbls>
        <c:marker val="1"/>
        <c:smooth val="0"/>
        <c:axId val="582024720"/>
        <c:axId val="582021976"/>
      </c:lineChart>
      <c:catAx>
        <c:axId val="582024720"/>
        <c:scaling>
          <c:orientation val="minMax"/>
        </c:scaling>
        <c:delete val="0"/>
        <c:axPos val="b"/>
        <c:majorGridlines>
          <c:spPr>
            <a:ln w="9525" cap="flat" cmpd="sng" algn="ctr">
              <a:solidFill>
                <a:schemeClr val="tx1">
                  <a:lumMod val="15000"/>
                  <a:lumOff val="85000"/>
                </a:schemeClr>
              </a:solidFill>
              <a:prstDash val="dash"/>
              <a:round/>
            </a:ln>
            <a:effectLst/>
          </c:spPr>
        </c:majorGridlines>
        <c:minorGridlines>
          <c:spPr>
            <a:ln w="9525" cap="flat" cmpd="sng" algn="ctr">
              <a:solidFill>
                <a:srgbClr val="D1D1D1"/>
              </a:solidFill>
              <a:prstDash val="dash"/>
              <a:round/>
            </a:ln>
            <a:effectLst/>
          </c:spPr>
        </c:min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1976"/>
        <c:crosses val="autoZero"/>
        <c:auto val="1"/>
        <c:lblAlgn val="ctr"/>
        <c:lblOffset val="100"/>
        <c:noMultiLvlLbl val="0"/>
      </c:catAx>
      <c:valAx>
        <c:axId val="58202197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lt-LT" sz="1050"/>
                  <a:t>mln. EUR</a:t>
                </a:r>
              </a:p>
            </c:rich>
          </c:tx>
          <c:layout>
            <c:manualLayout>
              <c:xMode val="edge"/>
              <c:yMode val="edge"/>
              <c:x val="3.3899074074074068E-2"/>
              <c:y val="2.2480092592592593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47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753703703703706E-2"/>
          <c:y val="0.14633744855967079"/>
          <c:w val="0.90690833333333332"/>
          <c:h val="0.72973703703703707"/>
        </c:manualLayout>
      </c:layout>
      <c:lineChart>
        <c:grouping val="standard"/>
        <c:varyColors val="0"/>
        <c:ser>
          <c:idx val="0"/>
          <c:order val="0"/>
          <c:spPr>
            <a:ln w="28575" cap="rnd">
              <a:solidFill>
                <a:schemeClr val="accent1"/>
              </a:solidFill>
              <a:round/>
            </a:ln>
            <a:effectLst/>
          </c:spPr>
          <c:marker>
            <c:symbol val="none"/>
          </c:marker>
          <c:cat>
            <c:numRef>
              <c:f>'4pr'!$I$3:$I$11</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'4pr'!$J$3:$J$11</c:f>
              <c:numCache>
                <c:formatCode>0.0</c:formatCode>
                <c:ptCount val="9"/>
                <c:pt idx="0">
                  <c:v>13264.1</c:v>
                </c:pt>
                <c:pt idx="1">
                  <c:v>13550.6</c:v>
                </c:pt>
                <c:pt idx="2">
                  <c:v>14827.1</c:v>
                </c:pt>
                <c:pt idx="3">
                  <c:v>15940.20000000001</c:v>
                </c:pt>
                <c:pt idx="4">
                  <c:v>15524.509999999998</c:v>
                </c:pt>
                <c:pt idx="5">
                  <c:v>16625.14</c:v>
                </c:pt>
                <c:pt idx="6">
                  <c:v>15416.639999999998</c:v>
                </c:pt>
                <c:pt idx="7">
                  <c:v>17573.945515262814</c:v>
                </c:pt>
                <c:pt idx="8">
                  <c:v>18206.492056591364</c:v>
                </c:pt>
              </c:numCache>
            </c:numRef>
          </c:val>
          <c:smooth val="0"/>
        </c:ser>
        <c:dLbls>
          <c:showLegendKey val="0"/>
          <c:showVal val="0"/>
          <c:showCatName val="0"/>
          <c:showSerName val="0"/>
          <c:showPercent val="0"/>
          <c:showBubbleSize val="0"/>
        </c:dLbls>
        <c:smooth val="0"/>
        <c:axId val="653845000"/>
        <c:axId val="653847352"/>
      </c:lineChart>
      <c:catAx>
        <c:axId val="653845000"/>
        <c:scaling>
          <c:orientation val="minMax"/>
        </c:scaling>
        <c:delete val="0"/>
        <c:axPos val="b"/>
        <c:numFmt formatCode="General" sourceLinked="1"/>
        <c:majorTickMark val="in"/>
        <c:minorTickMark val="none"/>
        <c:tickLblPos val="low"/>
        <c:spPr>
          <a:noFill/>
          <a:ln w="9525" cap="flat" cmpd="sng" algn="ctr">
            <a:solidFill>
              <a:schemeClr val="accent4"/>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653847352"/>
        <c:crosses val="autoZero"/>
        <c:auto val="1"/>
        <c:lblAlgn val="ctr"/>
        <c:lblOffset val="100"/>
        <c:tickLblSkip val="1"/>
        <c:tickMarkSkip val="1"/>
        <c:noMultiLvlLbl val="0"/>
      </c:catAx>
      <c:valAx>
        <c:axId val="653847352"/>
        <c:scaling>
          <c:orientation val="minMax"/>
        </c:scaling>
        <c:delete val="0"/>
        <c:axPos val="l"/>
        <c:numFmt formatCode="#,##0_ ;\–#,##0\ " sourceLinked="0"/>
        <c:majorTickMark val="in"/>
        <c:minorTickMark val="none"/>
        <c:tickLblPos val="nextTo"/>
        <c:spPr>
          <a:noFill/>
          <a:ln w="12700">
            <a:solidFill>
              <a:schemeClr val="accent4"/>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653845000"/>
        <c:crosses val="autoZero"/>
        <c:crossBetween val="between"/>
        <c:majorUnit val="4000"/>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40.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050">
                <a:solidFill>
                  <a:sysClr val="windowText" lastClr="000000"/>
                </a:solidFill>
              </a:rPr>
              <a:t>1 % Alus</a:t>
            </a:r>
          </a:p>
        </c:rich>
      </c:tx>
      <c:layout>
        <c:manualLayout>
          <c:xMode val="edge"/>
          <c:yMode val="edge"/>
          <c:x val="0.42740324074074076"/>
          <c:y val="9.6106481481481477E-3"/>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9.9872685185185175E-2"/>
          <c:y val="0.13037314814814815"/>
          <c:w val="0.85706058617672798"/>
          <c:h val="0.72810414698162729"/>
        </c:manualLayout>
      </c:layout>
      <c:barChart>
        <c:barDir val="col"/>
        <c:grouping val="stacked"/>
        <c:varyColors val="0"/>
        <c:ser>
          <c:idx val="2"/>
          <c:order val="0"/>
          <c:tx>
            <c:strRef>
              <c:f>'4 priedas 2 pav.'!$P$25</c:f>
              <c:strCache>
                <c:ptCount val="1"/>
                <c:pt idx="0">
                  <c:v>Efektyviojo tarifo paklaida</c:v>
                </c:pt>
              </c:strCache>
            </c:strRef>
          </c:tx>
          <c:spPr>
            <a:solidFill>
              <a:srgbClr val="00244D"/>
            </a:solidFill>
            <a:ln w="28575" cap="rnd">
              <a:noFill/>
              <a:round/>
            </a:ln>
            <a:effectLst/>
          </c:spPr>
          <c:invertIfNegative val="0"/>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pav.'!$Q$25:$W$25</c:f>
              <c:numCache>
                <c:formatCode>0.0</c:formatCode>
                <c:ptCount val="7"/>
                <c:pt idx="0" formatCode="General">
                  <c:v>0</c:v>
                </c:pt>
                <c:pt idx="1">
                  <c:v>0</c:v>
                </c:pt>
                <c:pt idx="2">
                  <c:v>-0.11828139995833453</c:v>
                </c:pt>
                <c:pt idx="3">
                  <c:v>-0.45997227797739981</c:v>
                </c:pt>
                <c:pt idx="4">
                  <c:v>-5.80585197909258E-2</c:v>
                </c:pt>
                <c:pt idx="5">
                  <c:v>-3.741238317207177</c:v>
                </c:pt>
                <c:pt idx="6">
                  <c:v>0</c:v>
                </c:pt>
              </c:numCache>
            </c:numRef>
          </c:val>
          <c:extLst xmlns:c16r2="http://schemas.microsoft.com/office/drawing/2015/06/chart">
            <c:ext xmlns:c16="http://schemas.microsoft.com/office/drawing/2014/chart" uri="{C3380CC4-5D6E-409C-BE32-E72D297353CC}">
              <c16:uniqueId val="{00000004-1CC3-4F7A-96DD-AEB1C5DBCFD9}"/>
            </c:ext>
          </c:extLst>
        </c:ser>
        <c:ser>
          <c:idx val="1"/>
          <c:order val="1"/>
          <c:tx>
            <c:strRef>
              <c:f>'4 priedas 2 pav.'!$P$24</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1CC3-4F7A-96DD-AEB1C5DBCFD9}"/>
              </c:ext>
            </c:extLst>
          </c:dPt>
          <c:dPt>
            <c:idx val="2"/>
            <c:invertIfNegative val="0"/>
            <c:bubble3D val="0"/>
            <c:extLst xmlns:c16r2="http://schemas.microsoft.com/office/drawing/2015/06/chart">
              <c:ext xmlns:c16="http://schemas.microsoft.com/office/drawing/2014/chart" uri="{C3380CC4-5D6E-409C-BE32-E72D297353CC}">
                <c16:uniqueId val="{00000002-1CC3-4F7A-96DD-AEB1C5DBCFD9}"/>
              </c:ext>
            </c:extLst>
          </c:dPt>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pav.'!$Q$24:$W$24</c:f>
              <c:numCache>
                <c:formatCode>0.0</c:formatCode>
                <c:ptCount val="7"/>
                <c:pt idx="0">
                  <c:v>-2.2310274126787704</c:v>
                </c:pt>
                <c:pt idx="1">
                  <c:v>-4.4850307023867444</c:v>
                </c:pt>
                <c:pt idx="2">
                  <c:v>5.3895308808863263</c:v>
                </c:pt>
                <c:pt idx="3">
                  <c:v>-6.6824596187842289</c:v>
                </c:pt>
                <c:pt idx="4">
                  <c:v>-2.771516518547628</c:v>
                </c:pt>
                <c:pt idx="5">
                  <c:v>11.767819530293693</c:v>
                </c:pt>
                <c:pt idx="6">
                  <c:v>-0.14848945605875485</c:v>
                </c:pt>
              </c:numCache>
            </c:numRef>
          </c:val>
          <c:extLst xmlns:c16r2="http://schemas.microsoft.com/office/drawing/2015/06/chart">
            <c:ext xmlns:c16="http://schemas.microsoft.com/office/drawing/2014/chart" uri="{C3380CC4-5D6E-409C-BE32-E72D297353CC}">
              <c16:uniqueId val="{00000003-1CC3-4F7A-96DD-AEB1C5DBCFD9}"/>
            </c:ext>
          </c:extLst>
        </c:ser>
        <c:ser>
          <c:idx val="0"/>
          <c:order val="2"/>
          <c:tx>
            <c:strRef>
              <c:f>'4 priedas 2 pav.'!$P$23</c:f>
              <c:strCache>
                <c:ptCount val="1"/>
                <c:pt idx="0">
                  <c:v>Atskaitos taško paklaida</c:v>
                </c:pt>
              </c:strCache>
            </c:strRef>
          </c:tx>
          <c:spPr>
            <a:solidFill>
              <a:srgbClr val="D1D1D1"/>
            </a:solidFill>
            <a:ln>
              <a:noFill/>
            </a:ln>
            <a:effectLst/>
          </c:spPr>
          <c:invertIfNegative val="0"/>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pav.'!$Q$23:$W$23</c:f>
              <c:numCache>
                <c:formatCode>0.0</c:formatCode>
                <c:ptCount val="7"/>
                <c:pt idx="0">
                  <c:v>1.8266033132530168</c:v>
                </c:pt>
                <c:pt idx="1">
                  <c:v>-0.45412418906394691</c:v>
                </c:pt>
                <c:pt idx="2">
                  <c:v>-1.2702734012748351E-4</c:v>
                </c:pt>
                <c:pt idx="3">
                  <c:v>3.7090191395314136</c:v>
                </c:pt>
                <c:pt idx="4">
                  <c:v>1.3452169550424813</c:v>
                </c:pt>
                <c:pt idx="5">
                  <c:v>0.41496566923282785</c:v>
                </c:pt>
                <c:pt idx="6">
                  <c:v>2.2617605188357572</c:v>
                </c:pt>
              </c:numCache>
            </c:numRef>
          </c:val>
          <c:extLst xmlns:c16r2="http://schemas.microsoft.com/office/drawing/2015/06/chart">
            <c:ext xmlns:c16="http://schemas.microsoft.com/office/drawing/2014/chart" uri="{C3380CC4-5D6E-409C-BE32-E72D297353CC}">
              <c16:uniqueId val="{00000000-1CC3-4F7A-96DD-AEB1C5DBCFD9}"/>
            </c:ext>
          </c:extLst>
        </c:ser>
        <c:dLbls>
          <c:showLegendKey val="0"/>
          <c:showVal val="0"/>
          <c:showCatName val="0"/>
          <c:showSerName val="0"/>
          <c:showPercent val="0"/>
          <c:showBubbleSize val="0"/>
        </c:dLbls>
        <c:gapWidth val="150"/>
        <c:overlap val="100"/>
        <c:axId val="582021192"/>
        <c:axId val="582025504"/>
      </c:barChart>
      <c:lineChart>
        <c:grouping val="standard"/>
        <c:varyColors val="0"/>
        <c:ser>
          <c:idx val="3"/>
          <c:order val="3"/>
          <c:tx>
            <c:v>Paklaida</c:v>
          </c:tx>
          <c:spPr>
            <a:ln w="28575" cap="rnd">
              <a:solidFill>
                <a:srgbClr val="D41A1F"/>
              </a:solidFill>
              <a:round/>
            </a:ln>
            <a:effectLst/>
          </c:spPr>
          <c:marker>
            <c:symbol val="none"/>
          </c:marker>
          <c:cat>
            <c:numRef>
              <c:f>[7]Alus!$E$1:$K$1</c:f>
              <c:numCache>
                <c:formatCode>General</c:formatCode>
                <c:ptCount val="7"/>
                <c:pt idx="0">
                  <c:v>2012</c:v>
                </c:pt>
                <c:pt idx="1">
                  <c:v>2013</c:v>
                </c:pt>
                <c:pt idx="2">
                  <c:v>2014</c:v>
                </c:pt>
                <c:pt idx="3">
                  <c:v>2015</c:v>
                </c:pt>
                <c:pt idx="4">
                  <c:v>2016</c:v>
                </c:pt>
                <c:pt idx="5">
                  <c:v>2017</c:v>
                </c:pt>
                <c:pt idx="6">
                  <c:v>2018</c:v>
                </c:pt>
              </c:numCache>
            </c:numRef>
          </c:cat>
          <c:val>
            <c:numRef>
              <c:f>'4 priedas 2 pav.'!$Q$22:$W$22</c:f>
              <c:numCache>
                <c:formatCode>0.0</c:formatCode>
                <c:ptCount val="7"/>
                <c:pt idx="0">
                  <c:v>-0.49180493512512413</c:v>
                </c:pt>
                <c:pt idx="1">
                  <c:v>-4.895447173308618</c:v>
                </c:pt>
                <c:pt idx="2">
                  <c:v>5.2571673424467136</c:v>
                </c:pt>
                <c:pt idx="3">
                  <c:v>-3.8441466635773835</c:v>
                </c:pt>
                <c:pt idx="4">
                  <c:v>-1.5512345630837459</c:v>
                </c:pt>
                <c:pt idx="5">
                  <c:v>7.9340871777207695</c:v>
                </c:pt>
                <c:pt idx="6">
                  <c:v>2.1098916505314804</c:v>
                </c:pt>
              </c:numCache>
            </c:numRef>
          </c:val>
          <c:smooth val="0"/>
          <c:extLst xmlns:c16r2="http://schemas.microsoft.com/office/drawing/2015/06/chart">
            <c:ext xmlns:c16="http://schemas.microsoft.com/office/drawing/2014/chart" uri="{C3380CC4-5D6E-409C-BE32-E72D297353CC}">
              <c16:uniqueId val="{00000005-1CC3-4F7A-96DD-AEB1C5DBCFD9}"/>
            </c:ext>
          </c:extLst>
        </c:ser>
        <c:dLbls>
          <c:showLegendKey val="0"/>
          <c:showVal val="0"/>
          <c:showCatName val="0"/>
          <c:showSerName val="0"/>
          <c:showPercent val="0"/>
          <c:showBubbleSize val="0"/>
        </c:dLbls>
        <c:marker val="1"/>
        <c:smooth val="0"/>
        <c:axId val="582021192"/>
        <c:axId val="582025504"/>
      </c:lineChart>
      <c:catAx>
        <c:axId val="582021192"/>
        <c:scaling>
          <c:orientation val="minMax"/>
        </c:scaling>
        <c:delete val="0"/>
        <c:axPos val="b"/>
        <c:majorGridlines>
          <c:spPr>
            <a:ln w="9525" cap="flat" cmpd="sng" algn="ctr">
              <a:solidFill>
                <a:schemeClr val="tx1">
                  <a:lumMod val="15000"/>
                  <a:lumOff val="85000"/>
                </a:schemeClr>
              </a:solidFill>
              <a:prstDash val="dash"/>
              <a:round/>
            </a:ln>
            <a:effectLst/>
          </c:spPr>
        </c:majorGridlines>
        <c:minorGridlines>
          <c:spPr>
            <a:ln w="9525" cap="flat" cmpd="sng" algn="ctr">
              <a:solidFill>
                <a:srgbClr val="D1D1D1"/>
              </a:solidFill>
              <a:prstDash val="dash"/>
              <a:round/>
            </a:ln>
            <a:effectLst/>
          </c:spPr>
        </c:min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5504"/>
        <c:crosses val="autoZero"/>
        <c:auto val="1"/>
        <c:lblAlgn val="ctr"/>
        <c:lblOffset val="100"/>
        <c:noMultiLvlLbl val="0"/>
      </c:catAx>
      <c:valAx>
        <c:axId val="582025504"/>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lt-LT" sz="1050"/>
                  <a:t>mln.</a:t>
                </a:r>
                <a:r>
                  <a:rPr lang="lt-LT" sz="1050" baseline="0"/>
                  <a:t> EUR</a:t>
                </a:r>
                <a:endParaRPr lang="lt-LT" sz="1050"/>
              </a:p>
            </c:rich>
          </c:tx>
          <c:layout>
            <c:manualLayout>
              <c:xMode val="edge"/>
              <c:yMode val="edge"/>
              <c:x val="2.5241666666666669E-2"/>
              <c:y val="1.8070833333333335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82021192"/>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4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050">
                <a:solidFill>
                  <a:sysClr val="windowText" lastClr="000000"/>
                </a:solidFill>
              </a:rPr>
              <a:t>Vynas, kiti fermentuoti gėrimai ir tarpiniai produktai</a:t>
            </a:r>
          </a:p>
        </c:rich>
      </c:tx>
      <c:layout>
        <c:manualLayout>
          <c:xMode val="edge"/>
          <c:yMode val="edge"/>
          <c:x val="0.22699074074074074"/>
          <c:y val="2.2870833333333333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9.9872685185185175E-2"/>
          <c:y val="0.14801203703703703"/>
          <c:w val="0.85706058617672798"/>
          <c:h val="0.72277081364829399"/>
        </c:manualLayout>
      </c:layout>
      <c:barChart>
        <c:barDir val="col"/>
        <c:grouping val="stacked"/>
        <c:varyColors val="0"/>
        <c:ser>
          <c:idx val="2"/>
          <c:order val="0"/>
          <c:tx>
            <c:strRef>
              <c:f>'4 priedas 2 pav.'!$P$29</c:f>
              <c:strCache>
                <c:ptCount val="1"/>
                <c:pt idx="0">
                  <c:v>Efektyviojo tarifo paklaida</c:v>
                </c:pt>
              </c:strCache>
            </c:strRef>
          </c:tx>
          <c:spPr>
            <a:solidFill>
              <a:srgbClr val="00244D"/>
            </a:solidFill>
            <a:ln w="28575" cap="rnd">
              <a:noFill/>
              <a:round/>
            </a:ln>
            <a:effectLst/>
          </c:spPr>
          <c:invertIfNegative val="0"/>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pav.'!$Q$29:$W$29</c:f>
              <c:numCache>
                <c:formatCode>0.0</c:formatCode>
                <c:ptCount val="7"/>
                <c:pt idx="0">
                  <c:v>0</c:v>
                </c:pt>
                <c:pt idx="1">
                  <c:v>0.58288625566966701</c:v>
                </c:pt>
                <c:pt idx="2">
                  <c:v>0</c:v>
                </c:pt>
                <c:pt idx="3">
                  <c:v>3.0541977642909117</c:v>
                </c:pt>
                <c:pt idx="4">
                  <c:v>3.1143392452226308</c:v>
                </c:pt>
                <c:pt idx="5">
                  <c:v>-5.0707400833464575</c:v>
                </c:pt>
                <c:pt idx="6">
                  <c:v>-1.3844265388104802</c:v>
                </c:pt>
              </c:numCache>
            </c:numRef>
          </c:val>
          <c:extLst xmlns:c16r2="http://schemas.microsoft.com/office/drawing/2015/06/chart">
            <c:ext xmlns:c16="http://schemas.microsoft.com/office/drawing/2014/chart" uri="{C3380CC4-5D6E-409C-BE32-E72D297353CC}">
              <c16:uniqueId val="{00000004-1CC3-4F7A-96DD-AEB1C5DBCFD9}"/>
            </c:ext>
          </c:extLst>
        </c:ser>
        <c:ser>
          <c:idx val="1"/>
          <c:order val="1"/>
          <c:tx>
            <c:strRef>
              <c:f>'4 priedas 2 pav.'!$P$28</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1CC3-4F7A-96DD-AEB1C5DBCFD9}"/>
              </c:ext>
            </c:extLst>
          </c:dPt>
          <c:dPt>
            <c:idx val="2"/>
            <c:invertIfNegative val="0"/>
            <c:bubble3D val="0"/>
            <c:extLst xmlns:c16r2="http://schemas.microsoft.com/office/drawing/2015/06/chart">
              <c:ext xmlns:c16="http://schemas.microsoft.com/office/drawing/2014/chart" uri="{C3380CC4-5D6E-409C-BE32-E72D297353CC}">
                <c16:uniqueId val="{00000002-1CC3-4F7A-96DD-AEB1C5DBCFD9}"/>
              </c:ext>
            </c:extLst>
          </c:dPt>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pav.'!$Q$28:$W$28</c:f>
              <c:numCache>
                <c:formatCode>0.0</c:formatCode>
                <c:ptCount val="7"/>
                <c:pt idx="0">
                  <c:v>0.49605855965598522</c:v>
                </c:pt>
                <c:pt idx="1">
                  <c:v>0.29419833297333398</c:v>
                </c:pt>
                <c:pt idx="2">
                  <c:v>-2.9626245329315353</c:v>
                </c:pt>
                <c:pt idx="3">
                  <c:v>-4.7254155580166142</c:v>
                </c:pt>
                <c:pt idx="4">
                  <c:v>-3.1570786159327113</c:v>
                </c:pt>
                <c:pt idx="5">
                  <c:v>1.8413696644933921</c:v>
                </c:pt>
                <c:pt idx="6">
                  <c:v>-8.2924507933526144</c:v>
                </c:pt>
              </c:numCache>
            </c:numRef>
          </c:val>
          <c:extLst xmlns:c16r2="http://schemas.microsoft.com/office/drawing/2015/06/chart">
            <c:ext xmlns:c16="http://schemas.microsoft.com/office/drawing/2014/chart" uri="{C3380CC4-5D6E-409C-BE32-E72D297353CC}">
              <c16:uniqueId val="{00000003-1CC3-4F7A-96DD-AEB1C5DBCFD9}"/>
            </c:ext>
          </c:extLst>
        </c:ser>
        <c:ser>
          <c:idx val="0"/>
          <c:order val="2"/>
          <c:tx>
            <c:strRef>
              <c:f>'4 priedas 2 pav.'!$P$27</c:f>
              <c:strCache>
                <c:ptCount val="1"/>
                <c:pt idx="0">
                  <c:v>Atskaitos taško paklaida</c:v>
                </c:pt>
              </c:strCache>
            </c:strRef>
          </c:tx>
          <c:spPr>
            <a:solidFill>
              <a:srgbClr val="D1D1D1"/>
            </a:solidFill>
            <a:ln>
              <a:noFill/>
            </a:ln>
            <a:effectLst/>
          </c:spPr>
          <c:invertIfNegative val="0"/>
          <c:cat>
            <c:numRef>
              <c:f>'4 priedas 2 pav.'!$Q$3:$W$3</c:f>
              <c:numCache>
                <c:formatCode>General</c:formatCode>
                <c:ptCount val="7"/>
                <c:pt idx="0">
                  <c:v>2012</c:v>
                </c:pt>
                <c:pt idx="1">
                  <c:v>2013</c:v>
                </c:pt>
                <c:pt idx="2">
                  <c:v>2014</c:v>
                </c:pt>
                <c:pt idx="3">
                  <c:v>2015</c:v>
                </c:pt>
                <c:pt idx="4">
                  <c:v>2016</c:v>
                </c:pt>
                <c:pt idx="5">
                  <c:v>2017</c:v>
                </c:pt>
                <c:pt idx="6">
                  <c:v>2018</c:v>
                </c:pt>
              </c:numCache>
            </c:numRef>
          </c:cat>
          <c:val>
            <c:numRef>
              <c:f>'4 priedas 2 pav.'!$Q$27:$W$27</c:f>
              <c:numCache>
                <c:formatCode>0.0</c:formatCode>
                <c:ptCount val="7"/>
                <c:pt idx="0">
                  <c:v>-0.77073923281415446</c:v>
                </c:pt>
                <c:pt idx="1">
                  <c:v>0.62562491611004489</c:v>
                </c:pt>
                <c:pt idx="2">
                  <c:v>-6.4823458487239805E-5</c:v>
                </c:pt>
                <c:pt idx="3">
                  <c:v>-0.52742981746506246</c:v>
                </c:pt>
                <c:pt idx="4">
                  <c:v>-1.9567780169608398</c:v>
                </c:pt>
                <c:pt idx="5">
                  <c:v>1.4560883232277533</c:v>
                </c:pt>
                <c:pt idx="6">
                  <c:v>1.5920900427036599</c:v>
                </c:pt>
              </c:numCache>
            </c:numRef>
          </c:val>
          <c:extLst xmlns:c16r2="http://schemas.microsoft.com/office/drawing/2015/06/chart">
            <c:ext xmlns:c16="http://schemas.microsoft.com/office/drawing/2014/chart" uri="{C3380CC4-5D6E-409C-BE32-E72D297353CC}">
              <c16:uniqueId val="{00000000-1CC3-4F7A-96DD-AEB1C5DBCFD9}"/>
            </c:ext>
          </c:extLst>
        </c:ser>
        <c:dLbls>
          <c:showLegendKey val="0"/>
          <c:showVal val="0"/>
          <c:showCatName val="0"/>
          <c:showSerName val="0"/>
          <c:showPercent val="0"/>
          <c:showBubbleSize val="0"/>
        </c:dLbls>
        <c:gapWidth val="150"/>
        <c:overlap val="100"/>
        <c:axId val="593305192"/>
        <c:axId val="593303624"/>
      </c:barChart>
      <c:lineChart>
        <c:grouping val="standard"/>
        <c:varyColors val="0"/>
        <c:ser>
          <c:idx val="3"/>
          <c:order val="3"/>
          <c:tx>
            <c:v>Paklaida</c:v>
          </c:tx>
          <c:spPr>
            <a:ln w="28575" cap="rnd">
              <a:solidFill>
                <a:srgbClr val="D41A1F"/>
              </a:solidFill>
              <a:round/>
            </a:ln>
            <a:effectLst/>
          </c:spPr>
          <c:marker>
            <c:symbol val="none"/>
          </c:marker>
          <c:cat>
            <c:numRef>
              <c:f>[7]Vynas!$E$1:$K$1</c:f>
              <c:numCache>
                <c:formatCode>General</c:formatCode>
                <c:ptCount val="7"/>
                <c:pt idx="0">
                  <c:v>2012</c:v>
                </c:pt>
                <c:pt idx="1">
                  <c:v>2013</c:v>
                </c:pt>
                <c:pt idx="2">
                  <c:v>2014</c:v>
                </c:pt>
                <c:pt idx="3">
                  <c:v>2015</c:v>
                </c:pt>
                <c:pt idx="4">
                  <c:v>2016</c:v>
                </c:pt>
                <c:pt idx="5">
                  <c:v>2017</c:v>
                </c:pt>
                <c:pt idx="6">
                  <c:v>2018</c:v>
                </c:pt>
              </c:numCache>
            </c:numRef>
          </c:cat>
          <c:val>
            <c:numRef>
              <c:f>'4 priedas 2 pav.'!$Q$26:$W$26</c:f>
              <c:numCache>
                <c:formatCode>0.0</c:formatCode>
                <c:ptCount val="7"/>
                <c:pt idx="0">
                  <c:v>-0.28674257124652414</c:v>
                </c:pt>
                <c:pt idx="1">
                  <c:v>1.5264348565931236</c:v>
                </c:pt>
                <c:pt idx="2">
                  <c:v>-2.9626839988378961</c:v>
                </c:pt>
                <c:pt idx="3">
                  <c:v>-2.5565044161019159</c:v>
                </c:pt>
                <c:pt idx="4">
                  <c:v>-2.2622070879457823</c:v>
                </c:pt>
                <c:pt idx="5">
                  <c:v>-3.4793613332557953</c:v>
                </c:pt>
                <c:pt idx="6">
                  <c:v>-8.2710924204717031</c:v>
                </c:pt>
              </c:numCache>
            </c:numRef>
          </c:val>
          <c:smooth val="0"/>
          <c:extLst xmlns:c16r2="http://schemas.microsoft.com/office/drawing/2015/06/chart">
            <c:ext xmlns:c16="http://schemas.microsoft.com/office/drawing/2014/chart" uri="{C3380CC4-5D6E-409C-BE32-E72D297353CC}">
              <c16:uniqueId val="{00000005-1CC3-4F7A-96DD-AEB1C5DBCFD9}"/>
            </c:ext>
          </c:extLst>
        </c:ser>
        <c:dLbls>
          <c:showLegendKey val="0"/>
          <c:showVal val="0"/>
          <c:showCatName val="0"/>
          <c:showSerName val="0"/>
          <c:showPercent val="0"/>
          <c:showBubbleSize val="0"/>
        </c:dLbls>
        <c:marker val="1"/>
        <c:smooth val="0"/>
        <c:axId val="593305192"/>
        <c:axId val="593303624"/>
      </c:lineChart>
      <c:catAx>
        <c:axId val="593305192"/>
        <c:scaling>
          <c:orientation val="minMax"/>
        </c:scaling>
        <c:delete val="0"/>
        <c:axPos val="b"/>
        <c:majorGridlines>
          <c:spPr>
            <a:ln w="9525" cap="flat" cmpd="sng" algn="ctr">
              <a:solidFill>
                <a:schemeClr val="tx1">
                  <a:lumMod val="15000"/>
                  <a:lumOff val="85000"/>
                </a:schemeClr>
              </a:solidFill>
              <a:prstDash val="dash"/>
              <a:round/>
            </a:ln>
            <a:effectLst/>
          </c:spPr>
        </c:majorGridlines>
        <c:minorGridlines>
          <c:spPr>
            <a:ln w="9525" cap="flat" cmpd="sng" algn="ctr">
              <a:solidFill>
                <a:srgbClr val="D1D1D1"/>
              </a:solidFill>
              <a:prstDash val="dash"/>
              <a:round/>
            </a:ln>
            <a:effectLst/>
          </c:spPr>
        </c:min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93303624"/>
        <c:crosses val="autoZero"/>
        <c:auto val="1"/>
        <c:lblAlgn val="ctr"/>
        <c:lblOffset val="100"/>
        <c:noMultiLvlLbl val="0"/>
      </c:catAx>
      <c:valAx>
        <c:axId val="593303624"/>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r>
                  <a:rPr lang="lt-LT" sz="1050">
                    <a:solidFill>
                      <a:sysClr val="windowText" lastClr="000000"/>
                    </a:solidFill>
                  </a:rPr>
                  <a:t>mln. EUR</a:t>
                </a:r>
              </a:p>
            </c:rich>
          </c:tx>
          <c:layout>
            <c:manualLayout>
              <c:xMode val="edge"/>
              <c:yMode val="edge"/>
              <c:x val="3.6356916782461016E-2"/>
              <c:y val="1.8070432219469315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5933051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42.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068704647213213E-2"/>
          <c:y val="8.5883963955600162E-2"/>
          <c:w val="9.0213447583757916E-3"/>
          <c:h val="0.15310855387221994"/>
        </c:manualLayout>
      </c:layout>
      <c:barChart>
        <c:barDir val="col"/>
        <c:grouping val="stacked"/>
        <c:varyColors val="0"/>
        <c:ser>
          <c:idx val="2"/>
          <c:order val="0"/>
          <c:tx>
            <c:v>Efektyviojo tarifo paklaida</c:v>
          </c:tx>
          <c:spPr>
            <a:solidFill>
              <a:srgbClr val="00244D"/>
            </a:solidFill>
            <a:ln w="28575" cap="rnd">
              <a:noFill/>
              <a:round/>
            </a:ln>
            <a:effectLst/>
          </c:spPr>
          <c:invertIfNegative val="0"/>
          <c:cat>
            <c:numRef>
              <c:f>[7]Vynas!$E$1:$K$1</c:f>
              <c:numCache>
                <c:formatCode>General</c:formatCode>
                <c:ptCount val="7"/>
                <c:pt idx="0">
                  <c:v>2012</c:v>
                </c:pt>
                <c:pt idx="1">
                  <c:v>2013</c:v>
                </c:pt>
                <c:pt idx="2">
                  <c:v>2014</c:v>
                </c:pt>
                <c:pt idx="3">
                  <c:v>2015</c:v>
                </c:pt>
                <c:pt idx="4">
                  <c:v>2016</c:v>
                </c:pt>
                <c:pt idx="5">
                  <c:v>2017</c:v>
                </c:pt>
                <c:pt idx="6">
                  <c:v>2018</c:v>
                </c:pt>
              </c:numCache>
            </c:numRef>
          </c:cat>
          <c:val>
            <c:numRef>
              <c:f>[7]Vynas!$E$29:$K$29</c:f>
              <c:numCache>
                <c:formatCode>General</c:formatCode>
                <c:ptCount val="7"/>
                <c:pt idx="0">
                  <c:v>0</c:v>
                </c:pt>
                <c:pt idx="1">
                  <c:v>0.37495395041705493</c:v>
                </c:pt>
                <c:pt idx="2">
                  <c:v>1.1606966809545867</c:v>
                </c:pt>
                <c:pt idx="3">
                  <c:v>2.1488155506641888</c:v>
                </c:pt>
                <c:pt idx="4">
                  <c:v>0.82937706666666955</c:v>
                </c:pt>
                <c:pt idx="5">
                  <c:v>-0.29154194268600264</c:v>
                </c:pt>
                <c:pt idx="6">
                  <c:v>6.9605039636808925</c:v>
                </c:pt>
              </c:numCache>
            </c:numRef>
          </c:val>
          <c:extLst xmlns:c16r2="http://schemas.microsoft.com/office/drawing/2015/06/chart">
            <c:ext xmlns:c16="http://schemas.microsoft.com/office/drawing/2014/chart" uri="{C3380CC4-5D6E-409C-BE32-E72D297353CC}">
              <c16:uniqueId val="{00000004-1CC3-4F7A-96DD-AEB1C5DBCFD9}"/>
            </c:ext>
          </c:extLst>
        </c:ser>
        <c:ser>
          <c:idx val="1"/>
          <c:order val="1"/>
          <c:tx>
            <c:strRef>
              <c:f>[7]Vynas!$C$23</c:f>
              <c:strCache>
                <c:ptCount val="1"/>
                <c:pt idx="0">
                  <c:v>t+1 metų realizacijos prognozės paklaida</c:v>
                </c:pt>
              </c:strCache>
            </c:strRef>
          </c:tx>
          <c:spPr>
            <a:solidFill>
              <a:srgbClr val="47ABD9"/>
            </a:solidFill>
            <a:ln w="25400" cap="rnd">
              <a:noFill/>
              <a:round/>
            </a:ln>
            <a:effectLst/>
          </c:spPr>
          <c:invertIfNegative val="0"/>
          <c:dPt>
            <c:idx val="1"/>
            <c:invertIfNegative val="0"/>
            <c:bubble3D val="0"/>
            <c:extLst xmlns:c16r2="http://schemas.microsoft.com/office/drawing/2015/06/chart">
              <c:ext xmlns:c16="http://schemas.microsoft.com/office/drawing/2014/chart" uri="{C3380CC4-5D6E-409C-BE32-E72D297353CC}">
                <c16:uniqueId val="{00000001-1CC3-4F7A-96DD-AEB1C5DBCFD9}"/>
              </c:ext>
            </c:extLst>
          </c:dPt>
          <c:dPt>
            <c:idx val="2"/>
            <c:invertIfNegative val="0"/>
            <c:bubble3D val="0"/>
            <c:extLst xmlns:c16r2="http://schemas.microsoft.com/office/drawing/2015/06/chart">
              <c:ext xmlns:c16="http://schemas.microsoft.com/office/drawing/2014/chart" uri="{C3380CC4-5D6E-409C-BE32-E72D297353CC}">
                <c16:uniqueId val="{00000002-1CC3-4F7A-96DD-AEB1C5DBCFD9}"/>
              </c:ext>
            </c:extLst>
          </c:dPt>
          <c:cat>
            <c:numRef>
              <c:f>[7]Vynas!$E$1:$K$1</c:f>
              <c:numCache>
                <c:formatCode>General</c:formatCode>
                <c:ptCount val="7"/>
                <c:pt idx="0">
                  <c:v>2012</c:v>
                </c:pt>
                <c:pt idx="1">
                  <c:v>2013</c:v>
                </c:pt>
                <c:pt idx="2">
                  <c:v>2014</c:v>
                </c:pt>
                <c:pt idx="3">
                  <c:v>2015</c:v>
                </c:pt>
                <c:pt idx="4">
                  <c:v>2016</c:v>
                </c:pt>
                <c:pt idx="5">
                  <c:v>2017</c:v>
                </c:pt>
                <c:pt idx="6">
                  <c:v>2018</c:v>
                </c:pt>
              </c:numCache>
            </c:numRef>
          </c:cat>
          <c:val>
            <c:numRef>
              <c:f>[7]Vynas!$E$23:$K$23</c:f>
              <c:numCache>
                <c:formatCode>General</c:formatCode>
                <c:ptCount val="7"/>
                <c:pt idx="0">
                  <c:v>1.1415150779899932</c:v>
                </c:pt>
                <c:pt idx="1">
                  <c:v>0.51528777451263252</c:v>
                </c:pt>
                <c:pt idx="2">
                  <c:v>-4.3494243760682849</c:v>
                </c:pt>
                <c:pt idx="3">
                  <c:v>-3.0282428992667789</c:v>
                </c:pt>
                <c:pt idx="4">
                  <c:v>-1.7602362734069033</c:v>
                </c:pt>
                <c:pt idx="5">
                  <c:v>-6.1444875605027889</c:v>
                </c:pt>
                <c:pt idx="6">
                  <c:v>-16.189470470115559</c:v>
                </c:pt>
              </c:numCache>
            </c:numRef>
          </c:val>
          <c:extLst xmlns:c16r2="http://schemas.microsoft.com/office/drawing/2015/06/chart">
            <c:ext xmlns:c16="http://schemas.microsoft.com/office/drawing/2014/chart" uri="{C3380CC4-5D6E-409C-BE32-E72D297353CC}">
              <c16:uniqueId val="{00000003-1CC3-4F7A-96DD-AEB1C5DBCFD9}"/>
            </c:ext>
          </c:extLst>
        </c:ser>
        <c:ser>
          <c:idx val="0"/>
          <c:order val="2"/>
          <c:tx>
            <c:v>Atskaitos taško paklaida</c:v>
          </c:tx>
          <c:spPr>
            <a:solidFill>
              <a:srgbClr val="D1D1D1"/>
            </a:solidFill>
            <a:ln>
              <a:noFill/>
            </a:ln>
            <a:effectLst/>
          </c:spPr>
          <c:invertIfNegative val="0"/>
          <c:cat>
            <c:numRef>
              <c:f>[7]Vynas!$E$1:$K$1</c:f>
              <c:numCache>
                <c:formatCode>General</c:formatCode>
                <c:ptCount val="7"/>
                <c:pt idx="0">
                  <c:v>2012</c:v>
                </c:pt>
                <c:pt idx="1">
                  <c:v>2013</c:v>
                </c:pt>
                <c:pt idx="2">
                  <c:v>2014</c:v>
                </c:pt>
                <c:pt idx="3">
                  <c:v>2015</c:v>
                </c:pt>
                <c:pt idx="4">
                  <c:v>2016</c:v>
                </c:pt>
                <c:pt idx="5">
                  <c:v>2017</c:v>
                </c:pt>
                <c:pt idx="6">
                  <c:v>2018</c:v>
                </c:pt>
              </c:numCache>
            </c:numRef>
          </c:cat>
          <c:val>
            <c:numRef>
              <c:f>[7]Vynas!$E$19:$K$19</c:f>
              <c:numCache>
                <c:formatCode>General</c:formatCode>
                <c:ptCount val="7"/>
                <c:pt idx="0">
                  <c:v>-1.3786100411260485</c:v>
                </c:pt>
                <c:pt idx="1">
                  <c:v>0.62562491611004489</c:v>
                </c:pt>
                <c:pt idx="2">
                  <c:v>0.25725837739299351</c:v>
                </c:pt>
                <c:pt idx="3">
                  <c:v>-1.8252782453934344</c:v>
                </c:pt>
                <c:pt idx="4">
                  <c:v>-1.4618264116818125</c:v>
                </c:pt>
                <c:pt idx="5">
                  <c:v>3.1643187936108745</c:v>
                </c:pt>
                <c:pt idx="6">
                  <c:v>1.0692943829758477</c:v>
                </c:pt>
              </c:numCache>
            </c:numRef>
          </c:val>
          <c:extLst xmlns:c16r2="http://schemas.microsoft.com/office/drawing/2015/06/chart">
            <c:ext xmlns:c16="http://schemas.microsoft.com/office/drawing/2014/chart" uri="{C3380CC4-5D6E-409C-BE32-E72D297353CC}">
              <c16:uniqueId val="{00000000-1CC3-4F7A-96DD-AEB1C5DBCFD9}"/>
            </c:ext>
          </c:extLst>
        </c:ser>
        <c:dLbls>
          <c:showLegendKey val="0"/>
          <c:showVal val="0"/>
          <c:showCatName val="0"/>
          <c:showSerName val="0"/>
          <c:showPercent val="0"/>
          <c:showBubbleSize val="0"/>
        </c:dLbls>
        <c:gapWidth val="150"/>
        <c:overlap val="100"/>
        <c:axId val="593300096"/>
        <c:axId val="593305584"/>
      </c:barChart>
      <c:lineChart>
        <c:grouping val="standard"/>
        <c:varyColors val="0"/>
        <c:ser>
          <c:idx val="3"/>
          <c:order val="3"/>
          <c:tx>
            <c:v>Paklaida</c:v>
          </c:tx>
          <c:spPr>
            <a:ln w="28575" cap="rnd">
              <a:solidFill>
                <a:srgbClr val="D41A1F"/>
              </a:solidFill>
              <a:round/>
            </a:ln>
            <a:effectLst/>
          </c:spPr>
          <c:marker>
            <c:symbol val="none"/>
          </c:marker>
          <c:cat>
            <c:numRef>
              <c:f>[7]Vynas!$E$1:$K$1</c:f>
              <c:numCache>
                <c:formatCode>General</c:formatCode>
                <c:ptCount val="7"/>
                <c:pt idx="0">
                  <c:v>2012</c:v>
                </c:pt>
                <c:pt idx="1">
                  <c:v>2013</c:v>
                </c:pt>
                <c:pt idx="2">
                  <c:v>2014</c:v>
                </c:pt>
                <c:pt idx="3">
                  <c:v>2015</c:v>
                </c:pt>
                <c:pt idx="4">
                  <c:v>2016</c:v>
                </c:pt>
                <c:pt idx="5">
                  <c:v>2017</c:v>
                </c:pt>
                <c:pt idx="6">
                  <c:v>2018</c:v>
                </c:pt>
              </c:numCache>
            </c:numRef>
          </c:cat>
          <c:val>
            <c:numRef>
              <c:f>[7]Vynas!$E$4:$K$4</c:f>
              <c:numCache>
                <c:formatCode>General</c:formatCode>
                <c:ptCount val="7"/>
                <c:pt idx="0">
                  <c:v>-0.28674257124652414</c:v>
                </c:pt>
                <c:pt idx="1">
                  <c:v>1.5264348565931236</c:v>
                </c:pt>
                <c:pt idx="2">
                  <c:v>-2.9626839988378961</c:v>
                </c:pt>
                <c:pt idx="3">
                  <c:v>-2.5565044161019159</c:v>
                </c:pt>
                <c:pt idx="4">
                  <c:v>-2.3192070879457773</c:v>
                </c:pt>
                <c:pt idx="5">
                  <c:v>-3.5093613332557965</c:v>
                </c:pt>
                <c:pt idx="6">
                  <c:v>-8.2710924204717031</c:v>
                </c:pt>
              </c:numCache>
            </c:numRef>
          </c:val>
          <c:smooth val="0"/>
          <c:extLst xmlns:c16r2="http://schemas.microsoft.com/office/drawing/2015/06/chart">
            <c:ext xmlns:c16="http://schemas.microsoft.com/office/drawing/2014/chart" uri="{C3380CC4-5D6E-409C-BE32-E72D297353CC}">
              <c16:uniqueId val="{00000005-1CC3-4F7A-96DD-AEB1C5DBCFD9}"/>
            </c:ext>
          </c:extLst>
        </c:ser>
        <c:dLbls>
          <c:showLegendKey val="0"/>
          <c:showVal val="0"/>
          <c:showCatName val="0"/>
          <c:showSerName val="0"/>
          <c:showPercent val="0"/>
          <c:showBubbleSize val="0"/>
        </c:dLbls>
        <c:marker val="1"/>
        <c:smooth val="0"/>
        <c:axId val="593300096"/>
        <c:axId val="593305584"/>
      </c:lineChart>
      <c:catAx>
        <c:axId val="593300096"/>
        <c:scaling>
          <c:orientation val="minMax"/>
        </c:scaling>
        <c:delete val="1"/>
        <c:axPos val="b"/>
        <c:numFmt formatCode="General" sourceLinked="1"/>
        <c:majorTickMark val="none"/>
        <c:minorTickMark val="none"/>
        <c:tickLblPos val="low"/>
        <c:crossAx val="593305584"/>
        <c:crosses val="autoZero"/>
        <c:auto val="1"/>
        <c:lblAlgn val="ctr"/>
        <c:lblOffset val="100"/>
        <c:noMultiLvlLbl val="0"/>
      </c:catAx>
      <c:valAx>
        <c:axId val="593305584"/>
        <c:scaling>
          <c:orientation val="minMax"/>
        </c:scaling>
        <c:delete val="1"/>
        <c:axPos val="l"/>
        <c:numFmt formatCode="0;\–0" sourceLinked="0"/>
        <c:majorTickMark val="none"/>
        <c:minorTickMark val="none"/>
        <c:tickLblPos val="nextTo"/>
        <c:crossAx val="593300096"/>
        <c:crosses val="autoZero"/>
        <c:crossBetween val="between"/>
      </c:valAx>
      <c:spPr>
        <a:noFill/>
        <a:ln w="25400">
          <a:noFill/>
        </a:ln>
        <a:effectLst/>
      </c:spPr>
    </c:plotArea>
    <c:legend>
      <c:legendPos val="b"/>
      <c:layout>
        <c:manualLayout>
          <c:xMode val="edge"/>
          <c:yMode val="edge"/>
          <c:x val="0"/>
          <c:y val="0.2872139052812413"/>
          <c:w val="0.98687935134868709"/>
          <c:h val="0.4982972024867648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753703703703706E-2"/>
          <c:y val="0.14633744855967079"/>
          <c:w val="0.90690833333333332"/>
          <c:h val="0.72973703703703707"/>
        </c:manualLayout>
      </c:layout>
      <c:lineChart>
        <c:grouping val="standard"/>
        <c:varyColors val="0"/>
        <c:ser>
          <c:idx val="0"/>
          <c:order val="0"/>
          <c:spPr>
            <a:ln w="28575" cap="rnd">
              <a:solidFill>
                <a:schemeClr val="accent1"/>
              </a:solidFill>
              <a:round/>
            </a:ln>
            <a:effectLst/>
          </c:spPr>
          <c:marker>
            <c:symbol val="none"/>
          </c:marker>
          <c:cat>
            <c:numRef>
              <c:f>'5pr'!$I$3:$I$11</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'5pr'!$J$3:$J$11</c:f>
              <c:numCache>
                <c:formatCode>0.0</c:formatCode>
                <c:ptCount val="9"/>
                <c:pt idx="0">
                  <c:v>596.67810000000009</c:v>
                </c:pt>
                <c:pt idx="1">
                  <c:v>596.69740000000002</c:v>
                </c:pt>
                <c:pt idx="2">
                  <c:v>622.12529999999992</c:v>
                </c:pt>
                <c:pt idx="3">
                  <c:v>583.88659999999993</c:v>
                </c:pt>
                <c:pt idx="4">
                  <c:v>528.90885000000003</c:v>
                </c:pt>
                <c:pt idx="5">
                  <c:v>534.39405999999997</c:v>
                </c:pt>
                <c:pt idx="6">
                  <c:v>527.34860000000003</c:v>
                </c:pt>
                <c:pt idx="7">
                  <c:v>489.90877732999996</c:v>
                </c:pt>
                <c:pt idx="8">
                  <c:v>421.27087781</c:v>
                </c:pt>
              </c:numCache>
            </c:numRef>
          </c:val>
          <c:smooth val="0"/>
        </c:ser>
        <c:dLbls>
          <c:showLegendKey val="0"/>
          <c:showVal val="0"/>
          <c:showCatName val="0"/>
          <c:showSerName val="0"/>
          <c:showPercent val="0"/>
          <c:showBubbleSize val="0"/>
        </c:dLbls>
        <c:smooth val="0"/>
        <c:axId val="653844608"/>
        <c:axId val="653848136"/>
      </c:lineChart>
      <c:catAx>
        <c:axId val="653844608"/>
        <c:scaling>
          <c:orientation val="minMax"/>
        </c:scaling>
        <c:delete val="0"/>
        <c:axPos val="b"/>
        <c:numFmt formatCode="General" sourceLinked="1"/>
        <c:majorTickMark val="in"/>
        <c:minorTickMark val="none"/>
        <c:tickLblPos val="low"/>
        <c:spPr>
          <a:noFill/>
          <a:ln w="12700" cap="flat" cmpd="sng" algn="ctr">
            <a:solidFill>
              <a:schemeClr val="accent4"/>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653848136"/>
        <c:crosses val="autoZero"/>
        <c:auto val="1"/>
        <c:lblAlgn val="ctr"/>
        <c:lblOffset val="100"/>
        <c:tickLblSkip val="1"/>
        <c:tickMarkSkip val="1"/>
        <c:noMultiLvlLbl val="0"/>
      </c:catAx>
      <c:valAx>
        <c:axId val="653848136"/>
        <c:scaling>
          <c:orientation val="minMax"/>
          <c:min val="200"/>
        </c:scaling>
        <c:delete val="0"/>
        <c:axPos val="l"/>
        <c:numFmt formatCode="0;\–0" sourceLinked="0"/>
        <c:majorTickMark val="in"/>
        <c:minorTickMark val="none"/>
        <c:tickLblPos val="nextTo"/>
        <c:spPr>
          <a:noFill/>
          <a:ln w="12700">
            <a:solidFill>
              <a:schemeClr val="accent4"/>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653844608"/>
        <c:crosses val="autoZero"/>
        <c:crossBetween val="between"/>
        <c:majorUnit val="100"/>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753703703703706E-2"/>
          <c:y val="0.14633744855967079"/>
          <c:w val="0.90690833333333332"/>
          <c:h val="0.72973703703703707"/>
        </c:manualLayout>
      </c:layout>
      <c:lineChart>
        <c:grouping val="standard"/>
        <c:varyColors val="0"/>
        <c:ser>
          <c:idx val="0"/>
          <c:order val="0"/>
          <c:spPr>
            <a:ln w="28575" cap="rnd">
              <a:solidFill>
                <a:schemeClr val="accent1"/>
              </a:solidFill>
              <a:round/>
            </a:ln>
            <a:effectLst/>
          </c:spPr>
          <c:marker>
            <c:symbol val="none"/>
          </c:marker>
          <c:cat>
            <c:numRef>
              <c:f>'6pr'!$I$3:$I$11</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'6pr'!$J$3:$J$11</c:f>
              <c:numCache>
                <c:formatCode>0.0</c:formatCode>
                <c:ptCount val="9"/>
                <c:pt idx="0">
                  <c:v>39.799999999999997</c:v>
                </c:pt>
                <c:pt idx="1">
                  <c:v>38.799999999999997</c:v>
                </c:pt>
                <c:pt idx="2">
                  <c:v>40.5</c:v>
                </c:pt>
                <c:pt idx="3">
                  <c:v>42.582251139871737</c:v>
                </c:pt>
                <c:pt idx="4">
                  <c:v>39.960712702010667</c:v>
                </c:pt>
                <c:pt idx="5">
                  <c:v>39.404628138109665</c:v>
                </c:pt>
                <c:pt idx="6">
                  <c:v>34.157825733348176</c:v>
                </c:pt>
                <c:pt idx="7">
                  <c:v>37.1</c:v>
                </c:pt>
                <c:pt idx="8">
                  <c:v>36.700000000000003</c:v>
                </c:pt>
              </c:numCache>
            </c:numRef>
          </c:val>
          <c:smooth val="0"/>
        </c:ser>
        <c:dLbls>
          <c:showLegendKey val="0"/>
          <c:showVal val="0"/>
          <c:showCatName val="0"/>
          <c:showSerName val="0"/>
          <c:showPercent val="0"/>
          <c:showBubbleSize val="0"/>
        </c:dLbls>
        <c:smooth val="0"/>
        <c:axId val="352654512"/>
        <c:axId val="352654120"/>
      </c:lineChart>
      <c:catAx>
        <c:axId val="352654512"/>
        <c:scaling>
          <c:orientation val="minMax"/>
        </c:scaling>
        <c:delete val="0"/>
        <c:axPos val="b"/>
        <c:numFmt formatCode="General" sourceLinked="1"/>
        <c:majorTickMark val="in"/>
        <c:minorTickMark val="none"/>
        <c:tickLblPos val="low"/>
        <c:spPr>
          <a:noFill/>
          <a:ln w="12700" cap="flat" cmpd="sng" algn="ctr">
            <a:solidFill>
              <a:schemeClr val="accent4"/>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352654120"/>
        <c:crosses val="autoZero"/>
        <c:auto val="1"/>
        <c:lblAlgn val="ctr"/>
        <c:lblOffset val="100"/>
        <c:tickLblSkip val="1"/>
        <c:tickMarkSkip val="1"/>
        <c:noMultiLvlLbl val="0"/>
      </c:catAx>
      <c:valAx>
        <c:axId val="352654120"/>
        <c:scaling>
          <c:orientation val="minMax"/>
          <c:max val="50"/>
          <c:min val="25"/>
        </c:scaling>
        <c:delete val="0"/>
        <c:axPos val="l"/>
        <c:numFmt formatCode="0;\–0" sourceLinked="0"/>
        <c:majorTickMark val="in"/>
        <c:minorTickMark val="none"/>
        <c:tickLblPos val="nextTo"/>
        <c:spPr>
          <a:noFill/>
          <a:ln w="12700">
            <a:solidFill>
              <a:schemeClr val="accent4"/>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352654512"/>
        <c:crosses val="autoZero"/>
        <c:crossBetween val="between"/>
        <c:majorUnit val="5"/>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21807999783565E-2"/>
          <c:y val="8.5333302617183915E-2"/>
          <c:w val="0.90710430559876631"/>
          <c:h val="0.66716316442570756"/>
        </c:manualLayout>
      </c:layout>
      <c:barChart>
        <c:barDir val="col"/>
        <c:grouping val="stacked"/>
        <c:varyColors val="0"/>
        <c:ser>
          <c:idx val="0"/>
          <c:order val="0"/>
          <c:tx>
            <c:v>Iš viso</c:v>
          </c:tx>
          <c:spPr>
            <a:solidFill>
              <a:srgbClr val="00244D"/>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'2016'!$C$2:$C$8</c:f>
              <c:numCache>
                <c:formatCode>0.0;\–0.0</c:formatCode>
                <c:ptCount val="7"/>
                <c:pt idx="0">
                  <c:v>-1.1467349055619633</c:v>
                </c:pt>
                <c:pt idx="3">
                  <c:v>-0.29266836983702649</c:v>
                </c:pt>
                <c:pt idx="6">
                  <c:v>0.24170237403427242</c:v>
                </c:pt>
              </c:numCache>
            </c:numRef>
          </c:val>
        </c:ser>
        <c:ser>
          <c:idx val="1"/>
          <c:order val="1"/>
          <c:tx>
            <c:strRef>
              <c:f>'2016'!$D$1</c:f>
              <c:strCache>
                <c:ptCount val="1"/>
                <c:pt idx="0">
                  <c:v>Tušti</c:v>
                </c:pt>
              </c:strCache>
            </c:strRef>
          </c:tx>
          <c:spPr>
            <a:no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'2016'!$D$2:$D$8</c:f>
              <c:numCache>
                <c:formatCode>0.0;\–0.0</c:formatCode>
                <c:ptCount val="7"/>
                <c:pt idx="1">
                  <c:v>-0.71867202162267163</c:v>
                </c:pt>
                <c:pt idx="2">
                  <c:v>-0.29266836983702643</c:v>
                </c:pt>
                <c:pt idx="4">
                  <c:v>0</c:v>
                </c:pt>
                <c:pt idx="5">
                  <c:v>0.20103253899975143</c:v>
                </c:pt>
              </c:numCache>
            </c:numRef>
          </c:val>
        </c:ser>
        <c:ser>
          <c:idx val="2"/>
          <c:order val="2"/>
          <c:tx>
            <c:v>Teigiamas poveikis</c:v>
          </c:tx>
          <c:spPr>
            <a:solidFill>
              <a:srgbClr val="47ABD9"/>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'2016'!$E$2:$E$8</c:f>
              <c:numCache>
                <c:formatCode>0.0;\–0.0</c:formatCode>
                <c:ptCount val="7"/>
                <c:pt idx="1">
                  <c:v>0</c:v>
                </c:pt>
                <c:pt idx="2">
                  <c:v>0</c:v>
                </c:pt>
                <c:pt idx="4">
                  <c:v>0.20103253899975143</c:v>
                </c:pt>
                <c:pt idx="5">
                  <c:v>4.0669835034520811E-2</c:v>
                </c:pt>
              </c:numCache>
            </c:numRef>
          </c:val>
        </c:ser>
        <c:ser>
          <c:idx val="3"/>
          <c:order val="3"/>
          <c:tx>
            <c:strRef>
              <c:f>'2016'!$F$1</c:f>
              <c:strCache>
                <c:ptCount val="1"/>
                <c:pt idx="0">
                  <c:v>Aukštyn&lt;0</c:v>
                </c:pt>
              </c:strCache>
            </c:strRef>
          </c:tx>
          <c:spPr>
            <a:solidFill>
              <a:srgbClr val="47ABD9"/>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'2016'!$F$2:$F$8</c:f>
              <c:numCache>
                <c:formatCode>0.0;\–0.0</c:formatCode>
                <c:ptCount val="7"/>
                <c:pt idx="1">
                  <c:v>-0.42806288393929171</c:v>
                </c:pt>
                <c:pt idx="2">
                  <c:v>-0.4260036517856452</c:v>
                </c:pt>
                <c:pt idx="4">
                  <c:v>-0.29266836983702649</c:v>
                </c:pt>
                <c:pt idx="5">
                  <c:v>0</c:v>
                </c:pt>
              </c:numCache>
            </c:numRef>
          </c:val>
        </c:ser>
        <c:ser>
          <c:idx val="4"/>
          <c:order val="4"/>
          <c:tx>
            <c:strRef>
              <c:f>'2016'!$G$1</c:f>
              <c:strCache>
                <c:ptCount val="1"/>
                <c:pt idx="0">
                  <c:v>Žemyn&gt;0</c:v>
                </c:pt>
              </c:strCache>
            </c:strRef>
          </c:tx>
          <c:spPr>
            <a:solidFill>
              <a:schemeClr val="accent5"/>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'2016'!$G$2:$G$8</c:f>
              <c:numCache>
                <c:formatCode>0.0;\–0.0</c:formatCode>
                <c:ptCount val="7"/>
                <c:pt idx="1">
                  <c:v>0</c:v>
                </c:pt>
                <c:pt idx="2">
                  <c:v>0</c:v>
                </c:pt>
                <c:pt idx="4">
                  <c:v>0</c:v>
                </c:pt>
                <c:pt idx="5">
                  <c:v>0</c:v>
                </c:pt>
              </c:numCache>
            </c:numRef>
          </c:val>
        </c:ser>
        <c:ser>
          <c:idx val="5"/>
          <c:order val="5"/>
          <c:tx>
            <c:v>Neigiamas poveikis</c:v>
          </c:tx>
          <c:spPr>
            <a:solidFill>
              <a:srgbClr val="D41A1F"/>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'2016'!$H$2:$H$8</c:f>
              <c:numCache>
                <c:formatCode>0.0;\–0.0</c:formatCode>
                <c:ptCount val="7"/>
                <c:pt idx="1">
                  <c:v>0</c:v>
                </c:pt>
                <c:pt idx="2">
                  <c:v>0</c:v>
                </c:pt>
                <c:pt idx="4">
                  <c:v>0</c:v>
                </c:pt>
                <c:pt idx="5">
                  <c:v>0</c:v>
                </c:pt>
              </c:numCache>
            </c:numRef>
          </c:val>
        </c:ser>
        <c:dLbls>
          <c:showLegendKey val="0"/>
          <c:showVal val="0"/>
          <c:showCatName val="0"/>
          <c:showSerName val="0"/>
          <c:showPercent val="0"/>
          <c:showBubbleSize val="0"/>
        </c:dLbls>
        <c:gapWidth val="150"/>
        <c:overlap val="100"/>
        <c:axId val="352651768"/>
        <c:axId val="352653728"/>
      </c:barChart>
      <c:scatterChart>
        <c:scatterStyle val="lineMarker"/>
        <c:varyColors val="0"/>
        <c:ser>
          <c:idx val="6"/>
          <c:order val="6"/>
          <c:tx>
            <c:strRef>
              <c:f>'2016'!$I$1</c:f>
              <c:strCache>
                <c:ptCount val="1"/>
                <c:pt idx="0">
                  <c:v>Komuliatyvi suma</c:v>
                </c:pt>
              </c:strCache>
            </c:strRef>
          </c:tx>
          <c:spPr>
            <a:ln w="25400" cap="rnd">
              <a:noFill/>
              <a:round/>
            </a:ln>
            <a:effectLst/>
          </c:spPr>
          <c:marker>
            <c:symbol val="circle"/>
            <c:size val="5"/>
            <c:spPr>
              <a:noFill/>
              <a:ln w="9525">
                <a:noFill/>
              </a:ln>
              <a:effectLst/>
            </c:spPr>
          </c:marker>
          <c:errBars>
            <c:errDir val="x"/>
            <c:errBarType val="plus"/>
            <c:errValType val="fixedVal"/>
            <c:noEndCap val="1"/>
            <c:val val="0.8"/>
            <c:spPr>
              <a:noFill/>
              <a:ln w="15875" cap="flat" cmpd="sng" algn="ctr">
                <a:solidFill>
                  <a:srgbClr val="666261"/>
                </a:solidFill>
                <a:round/>
                <a:headEnd type="none"/>
                <a:tailEnd type="triangle"/>
              </a:ln>
              <a:effectLst/>
            </c:spPr>
          </c:errBars>
          <c:yVal>
            <c:numRef>
              <c:f>'2016'!$I$2:$I$7</c:f>
              <c:numCache>
                <c:formatCode>0.0;\–0.0</c:formatCode>
                <c:ptCount val="6"/>
                <c:pt idx="0">
                  <c:v>-1.1467349055619633</c:v>
                </c:pt>
                <c:pt idx="1">
                  <c:v>-0.71867202162267163</c:v>
                </c:pt>
                <c:pt idx="2">
                  <c:v>-0.29266836983702643</c:v>
                </c:pt>
                <c:pt idx="3">
                  <c:v>-0.29266836983702649</c:v>
                </c:pt>
                <c:pt idx="4">
                  <c:v>0.20103253899975143</c:v>
                </c:pt>
                <c:pt idx="5">
                  <c:v>0.24170237403427225</c:v>
                </c:pt>
              </c:numCache>
            </c:numRef>
          </c:yVal>
          <c:smooth val="0"/>
        </c:ser>
        <c:ser>
          <c:idx val="7"/>
          <c:order val="7"/>
          <c:tx>
            <c:strRef>
              <c:f>'2016'!$J$2:$J$8</c:f>
              <c:strCache>
                <c:ptCount val="7"/>
                <c:pt idx="0">
                  <c:v>–1,2</c:v>
                </c:pt>
                <c:pt idx="1">
                  <c:v>–1,2</c:v>
                </c:pt>
                <c:pt idx="2">
                  <c:v>–0,8</c:v>
                </c:pt>
                <c:pt idx="3">
                  <c:v>–0,4</c:v>
                </c:pt>
                <c:pt idx="4">
                  <c:v>–0,4</c:v>
                </c:pt>
                <c:pt idx="5">
                  <c:v>0,3</c:v>
                </c:pt>
                <c:pt idx="6">
                  <c:v>0,3</c:v>
                </c:pt>
              </c:strCache>
            </c:strRef>
          </c:tx>
          <c:spPr>
            <a:ln w="25400" cap="rnd">
              <a:noFill/>
              <a:round/>
            </a:ln>
            <a:effectLst/>
          </c:spPr>
          <c:marker>
            <c:symbol val="circle"/>
            <c:size val="5"/>
            <c:spPr>
              <a:noFill/>
              <a:ln w="9525">
                <a:noFill/>
              </a:ln>
              <a:effectLst/>
            </c:spPr>
          </c:marker>
          <c:dLbls>
            <c:dLbl>
              <c:idx val="0"/>
              <c:tx>
                <c:rich>
                  <a:bodyPr/>
                  <a:lstStyle/>
                  <a:p>
                    <a:fld id="{0D1F57B8-4D5C-46A2-A50A-7BBF4ED40D9B}" type="CELLRANGE">
                      <a:rPr lang="en-US"/>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1"/>
              <c:tx>
                <c:rich>
                  <a:bodyPr/>
                  <a:lstStyle/>
                  <a:p>
                    <a:fld id="{6796CB81-6D28-41A4-B52C-794FA35B4C3C}"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7EDE287E-6515-4677-B89C-8CA9A73030C2}"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77FE70A8-2598-454B-8356-EADDDECBCA92}"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70724B30-988B-48B7-BA8C-4B301A207045}"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10D4C2CA-1E6F-4EF7-9710-B1F7F4449C6B}"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6"/>
              <c:tx>
                <c:rich>
                  <a:bodyPr/>
                  <a:lstStyle/>
                  <a:p>
                    <a:fld id="{D6E085AB-8DF3-4E41-95C1-6E96A951F42E}"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numFmt formatCode="&quot;▲&quot;0.00;[Red]&quot;▼&quot;0.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yVal>
            <c:numRef>
              <c:f>'2016'!$J$2:$J$8</c:f>
              <c:numCache>
                <c:formatCode>0.0;\–0.0</c:formatCode>
                <c:ptCount val="7"/>
                <c:pt idx="0">
                  <c:v>-1.2467349055619634</c:v>
                </c:pt>
                <c:pt idx="1">
                  <c:v>-1.2467349055619634</c:v>
                </c:pt>
                <c:pt idx="2">
                  <c:v>-0.81867202162267161</c:v>
                </c:pt>
                <c:pt idx="3">
                  <c:v>-0.39266836983702647</c:v>
                </c:pt>
                <c:pt idx="4">
                  <c:v>-0.39163583083727505</c:v>
                </c:pt>
                <c:pt idx="5">
                  <c:v>0.34170237403427228</c:v>
                </c:pt>
                <c:pt idx="6">
                  <c:v>0.34170237403427239</c:v>
                </c:pt>
              </c:numCache>
            </c:numRef>
          </c:yVal>
          <c:smooth val="0"/>
          <c:extLst>
            <c:ext xmlns:c15="http://schemas.microsoft.com/office/drawing/2012/chart" uri="{02D57815-91ED-43cb-92C2-25804820EDAC}">
              <c15:datalabelsRange>
                <c15:f>'2016'!$K$2:$K$8</c15:f>
                <c15:dlblRangeCache>
                  <c:ptCount val="7"/>
                  <c:pt idx="0">
                    <c:v>–1,1</c:v>
                  </c:pt>
                  <c:pt idx="1">
                    <c:v>▲0,4</c:v>
                  </c:pt>
                  <c:pt idx="2">
                    <c:v>▲0,4</c:v>
                  </c:pt>
                  <c:pt idx="3">
                    <c:v>–0,3</c:v>
                  </c:pt>
                  <c:pt idx="4">
                    <c:v>▲0,5</c:v>
                  </c:pt>
                  <c:pt idx="5">
                    <c:v>▲0,0</c:v>
                  </c:pt>
                  <c:pt idx="6">
                    <c:v>0,2</c:v>
                  </c:pt>
                </c15:dlblRangeCache>
              </c15:datalabelsRange>
            </c:ext>
          </c:extLst>
        </c:ser>
        <c:dLbls>
          <c:showLegendKey val="0"/>
          <c:showVal val="0"/>
          <c:showCatName val="0"/>
          <c:showSerName val="0"/>
          <c:showPercent val="0"/>
          <c:showBubbleSize val="0"/>
        </c:dLbls>
        <c:axId val="352651768"/>
        <c:axId val="352653728"/>
      </c:scatterChart>
      <c:catAx>
        <c:axId val="352651768"/>
        <c:scaling>
          <c:orientation val="minMax"/>
        </c:scaling>
        <c:delete val="0"/>
        <c:axPos val="b"/>
        <c:majorGridlines>
          <c:spPr>
            <a:ln w="12700" cap="flat" cmpd="sng" algn="ctr">
              <a:solidFill>
                <a:srgbClr val="D9D9D9"/>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52653728"/>
        <c:crosses val="autoZero"/>
        <c:auto val="1"/>
        <c:lblAlgn val="ctr"/>
        <c:lblOffset val="100"/>
        <c:noMultiLvlLbl val="0"/>
      </c:catAx>
      <c:valAx>
        <c:axId val="352653728"/>
        <c:scaling>
          <c:orientation val="minMax"/>
        </c:scaling>
        <c:delete val="0"/>
        <c:axPos val="l"/>
        <c:majorGridlines>
          <c:spPr>
            <a:ln w="12700" cap="flat" cmpd="sng" algn="ctr">
              <a:solidFill>
                <a:srgbClr val="D9D9D9"/>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000">
                    <a:solidFill>
                      <a:sysClr val="windowText" lastClr="000000"/>
                    </a:solidFill>
                    <a:latin typeface="Arial" panose="020B0604020202020204" pitchFamily="34" charset="0"/>
                    <a:cs typeface="Arial" panose="020B0604020202020204" pitchFamily="34" charset="0"/>
                  </a:rPr>
                  <a:t>proc.</a:t>
                </a:r>
                <a:r>
                  <a:rPr lang="lt-LT" sz="1000" baseline="0">
                    <a:solidFill>
                      <a:sysClr val="windowText" lastClr="000000"/>
                    </a:solidFill>
                    <a:latin typeface="Arial" panose="020B0604020202020204" pitchFamily="34" charset="0"/>
                    <a:cs typeface="Arial" panose="020B0604020202020204" pitchFamily="34" charset="0"/>
                  </a:rPr>
                  <a:t> BVP</a:t>
                </a:r>
                <a:endParaRPr lang="lt-LT" sz="1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2.1473886401450079E-2"/>
              <c:y val="1.531895961522263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52651768"/>
        <c:crosses val="autoZero"/>
        <c:crossBetween val="between"/>
      </c:valAx>
      <c:spPr>
        <a:noFill/>
        <a:ln>
          <a:noFill/>
        </a:ln>
        <a:effectLst/>
      </c:spPr>
    </c:plotArea>
    <c:legend>
      <c:legendPos val="b"/>
      <c:legendEntry>
        <c:idx val="1"/>
        <c:delete val="1"/>
      </c:legendEntry>
      <c:legendEntry>
        <c:idx val="3"/>
        <c:delete val="1"/>
      </c:legendEntry>
      <c:legendEntry>
        <c:idx val="4"/>
        <c:delete val="1"/>
      </c:legendEntry>
      <c:legendEntry>
        <c:idx val="5"/>
        <c:delete val="1"/>
      </c:legendEntry>
      <c:legendEntry>
        <c:idx val="6"/>
        <c:delete val="1"/>
      </c:legendEntry>
      <c:legendEntry>
        <c:idx val="7"/>
        <c:delete val="1"/>
      </c:legendEntry>
      <c:layout>
        <c:manualLayout>
          <c:xMode val="edge"/>
          <c:yMode val="edge"/>
          <c:x val="8.8487168545875114E-2"/>
          <c:y val="0.10076000872530619"/>
          <c:w val="0.53800847150198539"/>
          <c:h val="5.2002201004082128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21807999783565E-2"/>
          <c:y val="8.5333302617183915E-2"/>
          <c:w val="0.90710430559876631"/>
          <c:h val="0.66716316442570756"/>
        </c:manualLayout>
      </c:layout>
      <c:barChart>
        <c:barDir val="col"/>
        <c:grouping val="stacked"/>
        <c:varyColors val="0"/>
        <c:ser>
          <c:idx val="0"/>
          <c:order val="0"/>
          <c:tx>
            <c:v>Iš viso</c:v>
          </c:tx>
          <c:spPr>
            <a:solidFill>
              <a:srgbClr val="00244D"/>
            </a:solidFill>
            <a:ln>
              <a:noFill/>
            </a:ln>
            <a:effectLst/>
          </c:spPr>
          <c:invertIfNegative val="0"/>
          <c:cat>
            <c:strRef>
              <c:f>'1 pav.'!$E$4:$E$10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pav.'!$G$4:$G$10</c:f>
              <c:numCache>
                <c:formatCode>0.0;\–0.0</c:formatCode>
                <c:ptCount val="7"/>
                <c:pt idx="0">
                  <c:v>-0.23020567994679</c:v>
                </c:pt>
                <c:pt idx="3">
                  <c:v>-0.21801962374171421</c:v>
                </c:pt>
                <c:pt idx="6">
                  <c:v>0.6593764230237209</c:v>
                </c:pt>
              </c:numCache>
            </c:numRef>
          </c:val>
        </c:ser>
        <c:ser>
          <c:idx val="1"/>
          <c:order val="1"/>
          <c:tx>
            <c:strRef>
              <c:f>'1 pav.'!$H$3</c:f>
              <c:strCache>
                <c:ptCount val="1"/>
                <c:pt idx="0">
                  <c:v>Tušti</c:v>
                </c:pt>
              </c:strCache>
            </c:strRef>
          </c:tx>
          <c:spPr>
            <a:noFill/>
            <a:ln>
              <a:noFill/>
            </a:ln>
            <a:effectLst/>
          </c:spPr>
          <c:invertIfNegative val="0"/>
          <c:cat>
            <c:strRef>
              <c:f>'1 pav.'!$E$4:$E$10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pav.'!$H$4:$H$10</c:f>
              <c:numCache>
                <c:formatCode>0.0;\–0.0</c:formatCode>
                <c:ptCount val="7"/>
                <c:pt idx="1">
                  <c:v>-0.23020567994679</c:v>
                </c:pt>
                <c:pt idx="2">
                  <c:v>-0.21801962374171452</c:v>
                </c:pt>
                <c:pt idx="4">
                  <c:v>-2.3707418435328725E-2</c:v>
                </c:pt>
                <c:pt idx="5">
                  <c:v>0</c:v>
                </c:pt>
              </c:numCache>
            </c:numRef>
          </c:val>
        </c:ser>
        <c:ser>
          <c:idx val="2"/>
          <c:order val="2"/>
          <c:tx>
            <c:v>Teigiamas poveikis</c:v>
          </c:tx>
          <c:spPr>
            <a:solidFill>
              <a:srgbClr val="47ABD9"/>
            </a:solidFill>
            <a:ln>
              <a:noFill/>
            </a:ln>
            <a:effectLst/>
          </c:spPr>
          <c:invertIfNegative val="0"/>
          <c:cat>
            <c:strRef>
              <c:f>'1 pav.'!$E$4:$E$10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pav.'!$I$4:$I$10</c:f>
              <c:numCache>
                <c:formatCode>0.0;\–0.0</c:formatCode>
                <c:ptCount val="7"/>
                <c:pt idx="1">
                  <c:v>0</c:v>
                </c:pt>
                <c:pt idx="2">
                  <c:v>0</c:v>
                </c:pt>
                <c:pt idx="4">
                  <c:v>0</c:v>
                </c:pt>
                <c:pt idx="5">
                  <c:v>0.65937642302372079</c:v>
                </c:pt>
              </c:numCache>
            </c:numRef>
          </c:val>
        </c:ser>
        <c:ser>
          <c:idx val="3"/>
          <c:order val="3"/>
          <c:tx>
            <c:strRef>
              <c:f>'1 pav.'!$J$3</c:f>
              <c:strCache>
                <c:ptCount val="1"/>
                <c:pt idx="0">
                  <c:v>Aukštyn&lt;0</c:v>
                </c:pt>
              </c:strCache>
            </c:strRef>
          </c:tx>
          <c:spPr>
            <a:solidFill>
              <a:srgbClr val="47ABD9"/>
            </a:solidFill>
            <a:ln>
              <a:noFill/>
            </a:ln>
            <a:effectLst/>
          </c:spPr>
          <c:invertIfNegative val="0"/>
          <c:cat>
            <c:strRef>
              <c:f>'1 pav.'!$E$4:$E$10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pav.'!$J$4:$J$10</c:f>
              <c:numCache>
                <c:formatCode>0.0;\–0.0</c:formatCode>
                <c:ptCount val="7"/>
                <c:pt idx="1">
                  <c:v>0</c:v>
                </c:pt>
                <c:pt idx="2">
                  <c:v>-0.23197819721298246</c:v>
                </c:pt>
                <c:pt idx="4">
                  <c:v>-0.19431220530638549</c:v>
                </c:pt>
                <c:pt idx="5">
                  <c:v>-2.3707418435328753E-2</c:v>
                </c:pt>
              </c:numCache>
            </c:numRef>
          </c:val>
        </c:ser>
        <c:ser>
          <c:idx val="4"/>
          <c:order val="4"/>
          <c:tx>
            <c:strRef>
              <c:f>'1 pav.'!$K$3</c:f>
              <c:strCache>
                <c:ptCount val="1"/>
                <c:pt idx="0">
                  <c:v>Žemyn&gt;0</c:v>
                </c:pt>
              </c:strCache>
            </c:strRef>
          </c:tx>
          <c:spPr>
            <a:solidFill>
              <a:schemeClr val="accent5"/>
            </a:solidFill>
            <a:ln>
              <a:noFill/>
            </a:ln>
            <a:effectLst/>
          </c:spPr>
          <c:invertIfNegative val="0"/>
          <c:cat>
            <c:strRef>
              <c:f>'1 pav.'!$E$4:$E$10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pav.'!$K$4:$K$10</c:f>
              <c:numCache>
                <c:formatCode>0.0;\–0.0</c:formatCode>
                <c:ptCount val="7"/>
                <c:pt idx="1">
                  <c:v>0</c:v>
                </c:pt>
                <c:pt idx="2">
                  <c:v>0</c:v>
                </c:pt>
                <c:pt idx="4">
                  <c:v>0</c:v>
                </c:pt>
                <c:pt idx="5">
                  <c:v>0</c:v>
                </c:pt>
              </c:numCache>
            </c:numRef>
          </c:val>
        </c:ser>
        <c:ser>
          <c:idx val="5"/>
          <c:order val="5"/>
          <c:tx>
            <c:v>Neigiamas poveikis</c:v>
          </c:tx>
          <c:spPr>
            <a:solidFill>
              <a:srgbClr val="D41A1F"/>
            </a:solidFill>
            <a:ln>
              <a:noFill/>
            </a:ln>
            <a:effectLst/>
          </c:spPr>
          <c:invertIfNegative val="0"/>
          <c:cat>
            <c:strRef>
              <c:f>'1 pav.'!$E$4:$E$10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pav.'!$L$4:$L$10</c:f>
              <c:numCache>
                <c:formatCode>0.0;\–0.0</c:formatCode>
                <c:ptCount val="7"/>
                <c:pt idx="1">
                  <c:v>-0.219792141007907</c:v>
                </c:pt>
                <c:pt idx="2">
                  <c:v>0</c:v>
                </c:pt>
                <c:pt idx="4">
                  <c:v>0</c:v>
                </c:pt>
                <c:pt idx="5">
                  <c:v>0</c:v>
                </c:pt>
              </c:numCache>
            </c:numRef>
          </c:val>
        </c:ser>
        <c:dLbls>
          <c:showLegendKey val="0"/>
          <c:showVal val="0"/>
          <c:showCatName val="0"/>
          <c:showSerName val="0"/>
          <c:showPercent val="0"/>
          <c:showBubbleSize val="0"/>
        </c:dLbls>
        <c:gapWidth val="150"/>
        <c:overlap val="100"/>
        <c:axId val="352652160"/>
        <c:axId val="352652944"/>
      </c:barChart>
      <c:scatterChart>
        <c:scatterStyle val="lineMarker"/>
        <c:varyColors val="0"/>
        <c:ser>
          <c:idx val="6"/>
          <c:order val="6"/>
          <c:tx>
            <c:strRef>
              <c:f>'1 pav.'!$M$3</c:f>
              <c:strCache>
                <c:ptCount val="1"/>
                <c:pt idx="0">
                  <c:v>Komuliatyvi suma</c:v>
                </c:pt>
              </c:strCache>
            </c:strRef>
          </c:tx>
          <c:spPr>
            <a:ln w="25400" cap="rnd">
              <a:noFill/>
              <a:round/>
            </a:ln>
            <a:effectLst/>
          </c:spPr>
          <c:marker>
            <c:symbol val="circle"/>
            <c:size val="5"/>
            <c:spPr>
              <a:noFill/>
              <a:ln w="9525">
                <a:noFill/>
              </a:ln>
              <a:effectLst/>
            </c:spPr>
          </c:marker>
          <c:errBars>
            <c:errDir val="x"/>
            <c:errBarType val="plus"/>
            <c:errValType val="fixedVal"/>
            <c:noEndCap val="1"/>
            <c:val val="0.8"/>
            <c:spPr>
              <a:noFill/>
              <a:ln w="15875" cap="flat" cmpd="sng" algn="ctr">
                <a:solidFill>
                  <a:srgbClr val="666261"/>
                </a:solidFill>
                <a:round/>
                <a:headEnd type="none"/>
                <a:tailEnd type="triangle"/>
              </a:ln>
              <a:effectLst/>
            </c:spPr>
          </c:errBars>
          <c:yVal>
            <c:numRef>
              <c:f>'1 pav.'!$M$4:$M$9</c:f>
              <c:numCache>
                <c:formatCode>0.0;\–0.0</c:formatCode>
                <c:ptCount val="6"/>
                <c:pt idx="0">
                  <c:v>-0.23020567994679</c:v>
                </c:pt>
                <c:pt idx="1">
                  <c:v>-0.44999782095469698</c:v>
                </c:pt>
                <c:pt idx="2">
                  <c:v>-0.21801962374171452</c:v>
                </c:pt>
                <c:pt idx="3">
                  <c:v>-0.21801962374171421</c:v>
                </c:pt>
                <c:pt idx="4">
                  <c:v>-2.3707418435328725E-2</c:v>
                </c:pt>
                <c:pt idx="5">
                  <c:v>0.65937642302372079</c:v>
                </c:pt>
              </c:numCache>
            </c:numRef>
          </c:yVal>
          <c:smooth val="0"/>
        </c:ser>
        <c:ser>
          <c:idx val="7"/>
          <c:order val="7"/>
          <c:tx>
            <c:strRef>
              <c:f>'1 pav.'!$N$4:$N$10</c:f>
              <c:strCache>
                <c:ptCount val="7"/>
                <c:pt idx="0">
                  <c:v>–0,3</c:v>
                </c:pt>
                <c:pt idx="1">
                  <c:v>–0,5</c:v>
                </c:pt>
                <c:pt idx="2">
                  <c:v>–0,5</c:v>
                </c:pt>
                <c:pt idx="3">
                  <c:v>–0,3</c:v>
                </c:pt>
                <c:pt idx="4">
                  <c:v>–0,3</c:v>
                </c:pt>
                <c:pt idx="5">
                  <c:v>0,7</c:v>
                </c:pt>
                <c:pt idx="6">
                  <c:v>0,8</c:v>
                </c:pt>
              </c:strCache>
            </c:strRef>
          </c:tx>
          <c:spPr>
            <a:ln w="25400" cap="rnd">
              <a:noFill/>
              <a:round/>
            </a:ln>
            <a:effectLst/>
          </c:spPr>
          <c:marker>
            <c:symbol val="circle"/>
            <c:size val="5"/>
            <c:spPr>
              <a:noFill/>
              <a:ln w="9525">
                <a:noFill/>
              </a:ln>
              <a:effectLst/>
            </c:spPr>
          </c:marker>
          <c:dLbls>
            <c:dLbl>
              <c:idx val="0"/>
              <c:tx>
                <c:rich>
                  <a:bodyPr/>
                  <a:lstStyle/>
                  <a:p>
                    <a:fld id="{56B656BB-4D22-4B0C-BD32-631B253B3BE4}" type="CELLRANGE">
                      <a:rPr lang="en-US"/>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1"/>
              <c:tx>
                <c:rich>
                  <a:bodyPr/>
                  <a:lstStyle/>
                  <a:p>
                    <a:fld id="{7CBFA355-2B13-4436-9B33-0FC3DADBB6E6}"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8D786661-0CC0-4F9C-BF72-CBB94454A359}"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A02B9EFA-579B-4D4E-9C00-60C3CE66AF18}"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2C93CD16-9F40-49D0-B470-8B958A9774D0}"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4D473E73-EBBB-464E-B0E1-2707B041E5AD}"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6"/>
              <c:tx>
                <c:rich>
                  <a:bodyPr/>
                  <a:lstStyle/>
                  <a:p>
                    <a:fld id="{62C0B57B-8099-46C7-A433-3F252BDF6EA7}"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numFmt formatCode="&quot;▲&quot;0.00;[Red]&quot;▼&quot;0.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yVal>
            <c:numRef>
              <c:f>'1 pav.'!$N$4:$N$10</c:f>
              <c:numCache>
                <c:formatCode>0.0;\–0.0</c:formatCode>
                <c:ptCount val="7"/>
                <c:pt idx="0">
                  <c:v>-0.33020567994679001</c:v>
                </c:pt>
                <c:pt idx="1">
                  <c:v>-0.54999782095469696</c:v>
                </c:pt>
                <c:pt idx="2">
                  <c:v>-0.54999782095469696</c:v>
                </c:pt>
                <c:pt idx="3">
                  <c:v>-0.31801962374171422</c:v>
                </c:pt>
                <c:pt idx="4">
                  <c:v>-0.31801962374171422</c:v>
                </c:pt>
                <c:pt idx="5">
                  <c:v>0.73566900458839202</c:v>
                </c:pt>
                <c:pt idx="6">
                  <c:v>0.75937642302372088</c:v>
                </c:pt>
              </c:numCache>
            </c:numRef>
          </c:yVal>
          <c:smooth val="0"/>
          <c:extLst>
            <c:ext xmlns:c15="http://schemas.microsoft.com/office/drawing/2012/chart" uri="{02D57815-91ED-43cb-92C2-25804820EDAC}">
              <c15:datalabelsRange>
                <c15:f>'1 pav.'!$O$4:$O$10</c15:f>
                <c15:dlblRangeCache>
                  <c:ptCount val="7"/>
                  <c:pt idx="0">
                    <c:v>–0,2</c:v>
                  </c:pt>
                  <c:pt idx="1">
                    <c:v>▼–0,2</c:v>
                  </c:pt>
                  <c:pt idx="2">
                    <c:v>▲0,2</c:v>
                  </c:pt>
                  <c:pt idx="3">
                    <c:v>–0,2</c:v>
                  </c:pt>
                  <c:pt idx="4">
                    <c:v>▲0,2</c:v>
                  </c:pt>
                  <c:pt idx="5">
                    <c:v>▲0,7</c:v>
                  </c:pt>
                  <c:pt idx="6">
                    <c:v>0,7</c:v>
                  </c:pt>
                </c15:dlblRangeCache>
              </c15:datalabelsRange>
            </c:ext>
          </c:extLst>
        </c:ser>
        <c:dLbls>
          <c:showLegendKey val="0"/>
          <c:showVal val="0"/>
          <c:showCatName val="0"/>
          <c:showSerName val="0"/>
          <c:showPercent val="0"/>
          <c:showBubbleSize val="0"/>
        </c:dLbls>
        <c:axId val="352652160"/>
        <c:axId val="352652944"/>
      </c:scatterChart>
      <c:catAx>
        <c:axId val="352652160"/>
        <c:scaling>
          <c:orientation val="minMax"/>
        </c:scaling>
        <c:delete val="0"/>
        <c:axPos val="b"/>
        <c:majorGridlines>
          <c:spPr>
            <a:ln w="12700" cap="flat" cmpd="sng" algn="ctr">
              <a:solidFill>
                <a:srgbClr val="D9D9D9"/>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52652944"/>
        <c:crosses val="autoZero"/>
        <c:auto val="1"/>
        <c:lblAlgn val="ctr"/>
        <c:lblOffset val="100"/>
        <c:noMultiLvlLbl val="0"/>
      </c:catAx>
      <c:valAx>
        <c:axId val="352652944"/>
        <c:scaling>
          <c:orientation val="minMax"/>
        </c:scaling>
        <c:delete val="0"/>
        <c:axPos val="l"/>
        <c:majorGridlines>
          <c:spPr>
            <a:ln w="12700" cap="flat" cmpd="sng" algn="ctr">
              <a:solidFill>
                <a:srgbClr val="D9D9D9"/>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000">
                    <a:solidFill>
                      <a:sysClr val="windowText" lastClr="000000"/>
                    </a:solidFill>
                    <a:latin typeface="Arial" panose="020B0604020202020204" pitchFamily="34" charset="0"/>
                    <a:cs typeface="Arial" panose="020B0604020202020204" pitchFamily="34" charset="0"/>
                  </a:rPr>
                  <a:t>proc.</a:t>
                </a:r>
                <a:r>
                  <a:rPr lang="lt-LT" sz="1000" baseline="0">
                    <a:solidFill>
                      <a:sysClr val="windowText" lastClr="000000"/>
                    </a:solidFill>
                    <a:latin typeface="Arial" panose="020B0604020202020204" pitchFamily="34" charset="0"/>
                    <a:cs typeface="Arial" panose="020B0604020202020204" pitchFamily="34" charset="0"/>
                  </a:rPr>
                  <a:t> BVP</a:t>
                </a:r>
                <a:endParaRPr lang="lt-LT" sz="1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2.1473886401450079E-2"/>
              <c:y val="1.531895961522263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52652160"/>
        <c:crosses val="autoZero"/>
        <c:crossBetween val="between"/>
      </c:valAx>
      <c:spPr>
        <a:noFill/>
        <a:ln>
          <a:noFill/>
        </a:ln>
        <a:effectLst/>
      </c:spPr>
    </c:plotArea>
    <c:legend>
      <c:legendPos val="b"/>
      <c:legendEntry>
        <c:idx val="1"/>
        <c:delete val="1"/>
      </c:legendEntry>
      <c:legendEntry>
        <c:idx val="3"/>
        <c:delete val="1"/>
      </c:legendEntry>
      <c:legendEntry>
        <c:idx val="4"/>
        <c:delete val="1"/>
      </c:legendEntry>
      <c:legendEntry>
        <c:idx val="6"/>
        <c:delete val="1"/>
      </c:legendEntry>
      <c:legendEntry>
        <c:idx val="7"/>
        <c:delete val="1"/>
      </c:legendEntry>
      <c:layout>
        <c:manualLayout>
          <c:xMode val="edge"/>
          <c:yMode val="edge"/>
          <c:x val="8.8487168545875114E-2"/>
          <c:y val="0.10076000872530619"/>
          <c:w val="0.53800847150198539"/>
          <c:h val="5.2002201004082128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21807999783565E-2"/>
          <c:y val="8.5333302617183915E-2"/>
          <c:w val="0.90710430559876631"/>
          <c:h val="0.66716316442570756"/>
        </c:manualLayout>
      </c:layout>
      <c:barChart>
        <c:barDir val="col"/>
        <c:grouping val="stacked"/>
        <c:varyColors val="0"/>
        <c:ser>
          <c:idx val="0"/>
          <c:order val="0"/>
          <c:tx>
            <c:v>Iš viso</c:v>
          </c:tx>
          <c:spPr>
            <a:solidFill>
              <a:srgbClr val="00244D"/>
            </a:solidFill>
            <a:ln>
              <a:noFill/>
            </a:ln>
            <a:effectLst/>
          </c:spPr>
          <c:invertIfNegative val="0"/>
          <c:cat>
            <c:strRef>
              <c:f>'1 pav.'!$E$34:$E$40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pav.'!$G$34:$G$40</c:f>
              <c:numCache>
                <c:formatCode>0.0;\–0.0</c:formatCode>
                <c:ptCount val="7"/>
                <c:pt idx="0">
                  <c:v>-0.76675427711757482</c:v>
                </c:pt>
                <c:pt idx="3">
                  <c:v>-0.19459204374452213</c:v>
                </c:pt>
                <c:pt idx="6">
                  <c:v>0.48636160019946312</c:v>
                </c:pt>
              </c:numCache>
            </c:numRef>
          </c:val>
        </c:ser>
        <c:ser>
          <c:idx val="1"/>
          <c:order val="1"/>
          <c:tx>
            <c:strRef>
              <c:f>'1 pav.'!$H$33</c:f>
              <c:strCache>
                <c:ptCount val="1"/>
                <c:pt idx="0">
                  <c:v>Tušti</c:v>
                </c:pt>
              </c:strCache>
            </c:strRef>
          </c:tx>
          <c:spPr>
            <a:noFill/>
            <a:ln>
              <a:noFill/>
            </a:ln>
            <a:effectLst/>
          </c:spPr>
          <c:invertIfNegative val="0"/>
          <c:cat>
            <c:strRef>
              <c:f>'1 pav.'!$E$34:$E$40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pav.'!$H$34:$H$40</c:f>
              <c:numCache>
                <c:formatCode>0.0;\–0.0</c:formatCode>
                <c:ptCount val="7"/>
                <c:pt idx="1">
                  <c:v>-0.3936874356390393</c:v>
                </c:pt>
                <c:pt idx="2">
                  <c:v>-0.19459204374452219</c:v>
                </c:pt>
                <c:pt idx="4">
                  <c:v>0</c:v>
                </c:pt>
                <c:pt idx="5">
                  <c:v>1.0902842889461584E-2</c:v>
                </c:pt>
              </c:numCache>
            </c:numRef>
          </c:val>
        </c:ser>
        <c:ser>
          <c:idx val="2"/>
          <c:order val="2"/>
          <c:tx>
            <c:v>Teigiamas poveikis</c:v>
          </c:tx>
          <c:spPr>
            <a:solidFill>
              <a:srgbClr val="47ABD9"/>
            </a:solidFill>
            <a:ln>
              <a:noFill/>
            </a:ln>
            <a:effectLst/>
          </c:spPr>
          <c:invertIfNegative val="0"/>
          <c:cat>
            <c:strRef>
              <c:f>'1 pav.'!$E$34:$E$40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pav.'!$I$34:$I$40</c:f>
              <c:numCache>
                <c:formatCode>0.0;\–0.0</c:formatCode>
                <c:ptCount val="7"/>
                <c:pt idx="1">
                  <c:v>0</c:v>
                </c:pt>
                <c:pt idx="2">
                  <c:v>0</c:v>
                </c:pt>
                <c:pt idx="4">
                  <c:v>1.0902842889461584E-2</c:v>
                </c:pt>
                <c:pt idx="5">
                  <c:v>0.47545875731000153</c:v>
                </c:pt>
              </c:numCache>
            </c:numRef>
          </c:val>
        </c:ser>
        <c:ser>
          <c:idx val="3"/>
          <c:order val="3"/>
          <c:tx>
            <c:strRef>
              <c:f>'1 pav.'!$J$33</c:f>
              <c:strCache>
                <c:ptCount val="1"/>
                <c:pt idx="0">
                  <c:v>Aukštyn&lt;0</c:v>
                </c:pt>
              </c:strCache>
            </c:strRef>
          </c:tx>
          <c:spPr>
            <a:solidFill>
              <a:srgbClr val="47ABD9"/>
            </a:solidFill>
            <a:ln>
              <a:noFill/>
            </a:ln>
            <a:effectLst/>
          </c:spPr>
          <c:invertIfNegative val="0"/>
          <c:cat>
            <c:strRef>
              <c:f>'1 pav.'!$E$34:$E$40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pav.'!$J$34:$J$40</c:f>
              <c:numCache>
                <c:formatCode>0.0;\–0.0</c:formatCode>
                <c:ptCount val="7"/>
                <c:pt idx="1">
                  <c:v>-0.37306684147853553</c:v>
                </c:pt>
                <c:pt idx="2">
                  <c:v>-0.19909539189451711</c:v>
                </c:pt>
                <c:pt idx="4">
                  <c:v>-0.19459204374452213</c:v>
                </c:pt>
                <c:pt idx="5">
                  <c:v>0</c:v>
                </c:pt>
              </c:numCache>
            </c:numRef>
          </c:val>
        </c:ser>
        <c:ser>
          <c:idx val="4"/>
          <c:order val="4"/>
          <c:tx>
            <c:strRef>
              <c:f>'1 pav.'!$K$33</c:f>
              <c:strCache>
                <c:ptCount val="1"/>
                <c:pt idx="0">
                  <c:v>Žemyn&gt;0</c:v>
                </c:pt>
              </c:strCache>
            </c:strRef>
          </c:tx>
          <c:spPr>
            <a:solidFill>
              <a:schemeClr val="accent5"/>
            </a:solidFill>
            <a:ln>
              <a:noFill/>
            </a:ln>
            <a:effectLst/>
          </c:spPr>
          <c:invertIfNegative val="0"/>
          <c:cat>
            <c:strRef>
              <c:f>'1 pav.'!$E$34:$E$40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pav.'!$K$34:$K$40</c:f>
              <c:numCache>
                <c:formatCode>0.0;\–0.0</c:formatCode>
                <c:ptCount val="7"/>
                <c:pt idx="1">
                  <c:v>0</c:v>
                </c:pt>
                <c:pt idx="2">
                  <c:v>0</c:v>
                </c:pt>
                <c:pt idx="4">
                  <c:v>0</c:v>
                </c:pt>
                <c:pt idx="5">
                  <c:v>0</c:v>
                </c:pt>
              </c:numCache>
            </c:numRef>
          </c:val>
        </c:ser>
        <c:ser>
          <c:idx val="5"/>
          <c:order val="5"/>
          <c:tx>
            <c:v>Neigiamas poveikis</c:v>
          </c:tx>
          <c:spPr>
            <a:solidFill>
              <a:srgbClr val="D41A1F"/>
            </a:solidFill>
            <a:ln>
              <a:noFill/>
            </a:ln>
            <a:effectLst/>
          </c:spPr>
          <c:invertIfNegative val="0"/>
          <c:cat>
            <c:strRef>
              <c:f>'1 pav.'!$E$34:$E$40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pav.'!$L$34:$L$40</c:f>
              <c:numCache>
                <c:formatCode>0.0;\–0.0</c:formatCode>
                <c:ptCount val="7"/>
                <c:pt idx="1">
                  <c:v>0</c:v>
                </c:pt>
                <c:pt idx="2">
                  <c:v>0</c:v>
                </c:pt>
                <c:pt idx="4">
                  <c:v>0</c:v>
                </c:pt>
                <c:pt idx="5">
                  <c:v>0</c:v>
                </c:pt>
              </c:numCache>
            </c:numRef>
          </c:val>
        </c:ser>
        <c:dLbls>
          <c:showLegendKey val="0"/>
          <c:showVal val="0"/>
          <c:showCatName val="0"/>
          <c:showSerName val="0"/>
          <c:showPercent val="0"/>
          <c:showBubbleSize val="0"/>
        </c:dLbls>
        <c:gapWidth val="150"/>
        <c:overlap val="100"/>
        <c:axId val="589031400"/>
        <c:axId val="589030616"/>
      </c:barChart>
      <c:scatterChart>
        <c:scatterStyle val="lineMarker"/>
        <c:varyColors val="0"/>
        <c:ser>
          <c:idx val="6"/>
          <c:order val="6"/>
          <c:tx>
            <c:strRef>
              <c:f>'1 pav.'!$M$33</c:f>
              <c:strCache>
                <c:ptCount val="1"/>
                <c:pt idx="0">
                  <c:v>Komuliatyvi suma</c:v>
                </c:pt>
              </c:strCache>
            </c:strRef>
          </c:tx>
          <c:spPr>
            <a:ln w="25400" cap="rnd">
              <a:noFill/>
              <a:round/>
            </a:ln>
            <a:effectLst/>
          </c:spPr>
          <c:marker>
            <c:symbol val="circle"/>
            <c:size val="5"/>
            <c:spPr>
              <a:noFill/>
              <a:ln w="9525">
                <a:noFill/>
              </a:ln>
              <a:effectLst/>
            </c:spPr>
          </c:marker>
          <c:errBars>
            <c:errDir val="x"/>
            <c:errBarType val="plus"/>
            <c:errValType val="fixedVal"/>
            <c:noEndCap val="1"/>
            <c:val val="0.8"/>
            <c:spPr>
              <a:noFill/>
              <a:ln w="15875" cap="flat" cmpd="sng" algn="ctr">
                <a:solidFill>
                  <a:srgbClr val="666261"/>
                </a:solidFill>
                <a:round/>
                <a:headEnd type="none"/>
                <a:tailEnd type="triangle"/>
              </a:ln>
              <a:effectLst/>
            </c:spPr>
          </c:errBars>
          <c:yVal>
            <c:numRef>
              <c:f>'1 pav.'!$M$34:$M$39</c:f>
              <c:numCache>
                <c:formatCode>0.0;\–0.0</c:formatCode>
                <c:ptCount val="6"/>
                <c:pt idx="0">
                  <c:v>-0.76675427711757482</c:v>
                </c:pt>
                <c:pt idx="1">
                  <c:v>-0.3936874356390393</c:v>
                </c:pt>
                <c:pt idx="2">
                  <c:v>-0.19459204374452219</c:v>
                </c:pt>
                <c:pt idx="3">
                  <c:v>-0.19459204374452213</c:v>
                </c:pt>
                <c:pt idx="4">
                  <c:v>1.0902842889461584E-2</c:v>
                </c:pt>
                <c:pt idx="5">
                  <c:v>0.48636160019946312</c:v>
                </c:pt>
              </c:numCache>
            </c:numRef>
          </c:yVal>
          <c:smooth val="0"/>
        </c:ser>
        <c:ser>
          <c:idx val="7"/>
          <c:order val="7"/>
          <c:tx>
            <c:strRef>
              <c:f>'1 pav.'!$N$34:$N$40</c:f>
              <c:strCache>
                <c:ptCount val="7"/>
                <c:pt idx="0">
                  <c:v>–0,9</c:v>
                </c:pt>
                <c:pt idx="1">
                  <c:v>–0,9</c:v>
                </c:pt>
                <c:pt idx="2">
                  <c:v>–0,5</c:v>
                </c:pt>
                <c:pt idx="3">
                  <c:v>–0,3</c:v>
                </c:pt>
                <c:pt idx="4">
                  <c:v>–0,3</c:v>
                </c:pt>
                <c:pt idx="5">
                  <c:v>0,6</c:v>
                </c:pt>
                <c:pt idx="6">
                  <c:v>0,6</c:v>
                </c:pt>
              </c:strCache>
            </c:strRef>
          </c:tx>
          <c:spPr>
            <a:ln w="25400" cap="rnd">
              <a:noFill/>
              <a:round/>
            </a:ln>
            <a:effectLst/>
          </c:spPr>
          <c:marker>
            <c:symbol val="circle"/>
            <c:size val="5"/>
            <c:spPr>
              <a:noFill/>
              <a:ln w="9525">
                <a:noFill/>
              </a:ln>
              <a:effectLst/>
            </c:spPr>
          </c:marker>
          <c:dLbls>
            <c:dLbl>
              <c:idx val="0"/>
              <c:tx>
                <c:rich>
                  <a:bodyPr/>
                  <a:lstStyle/>
                  <a:p>
                    <a:fld id="{017A4721-2EE5-475C-AF95-3933F162F452}" type="CELLRANGE">
                      <a:rPr lang="en-US"/>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dLbl>
              <c:idx val="1"/>
              <c:tx>
                <c:rich>
                  <a:bodyPr/>
                  <a:lstStyle/>
                  <a:p>
                    <a:fld id="{9CF09ED4-D99B-4C05-9370-3994457C81FF}"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E0D160A8-1A23-49CC-BBB6-27FE67CEC7B3}"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C4E08243-B3C9-411A-89BC-3BC7F81C55AB}"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86ED7C15-D74F-4353-881A-E4F9695B4E98}"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9014B204-CDD5-4D04-B666-E0ABE7405ECE}"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6"/>
              <c:tx>
                <c:rich>
                  <a:bodyPr/>
                  <a:lstStyle/>
                  <a:p>
                    <a:fld id="{225963A5-01ED-4AB4-98B5-F2E1CBD55E52}" type="CELLRANGE">
                      <a:rPr lang="lt-LT"/>
                      <a:pPr/>
                      <a:t>[CELLRANGE]</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numFmt formatCode="&quot;▲&quot;0.00;[Red]&quot;▼&quot;0.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yVal>
            <c:numRef>
              <c:f>'1 pav.'!$N$34:$N$40</c:f>
              <c:numCache>
                <c:formatCode>0.0;\–0.0</c:formatCode>
                <c:ptCount val="7"/>
                <c:pt idx="0">
                  <c:v>-0.8667542771175748</c:v>
                </c:pt>
                <c:pt idx="1">
                  <c:v>-0.8667542771175748</c:v>
                </c:pt>
                <c:pt idx="2">
                  <c:v>-0.49368743563903927</c:v>
                </c:pt>
                <c:pt idx="3">
                  <c:v>-0.29459204374452214</c:v>
                </c:pt>
                <c:pt idx="4">
                  <c:v>-0.28368920085506055</c:v>
                </c:pt>
                <c:pt idx="5">
                  <c:v>0.58636160019946315</c:v>
                </c:pt>
                <c:pt idx="6">
                  <c:v>0.58636160019946315</c:v>
                </c:pt>
              </c:numCache>
            </c:numRef>
          </c:yVal>
          <c:smooth val="0"/>
          <c:extLst>
            <c:ext xmlns:c15="http://schemas.microsoft.com/office/drawing/2012/chart" uri="{02D57815-91ED-43cb-92C2-25804820EDAC}">
              <c15:datalabelsRange>
                <c15:f>'1 pav.'!$O$34:$O$40</c15:f>
                <c15:dlblRangeCache>
                  <c:ptCount val="7"/>
                  <c:pt idx="0">
                    <c:v>–0,8</c:v>
                  </c:pt>
                  <c:pt idx="1">
                    <c:v>▲0,4</c:v>
                  </c:pt>
                  <c:pt idx="2">
                    <c:v>▲0,2</c:v>
                  </c:pt>
                  <c:pt idx="3">
                    <c:v>–0,2</c:v>
                  </c:pt>
                  <c:pt idx="4">
                    <c:v>▲0,2</c:v>
                  </c:pt>
                  <c:pt idx="5">
                    <c:v>▲0,5</c:v>
                  </c:pt>
                  <c:pt idx="6">
                    <c:v>0,5</c:v>
                  </c:pt>
                </c15:dlblRangeCache>
              </c15:datalabelsRange>
            </c:ext>
          </c:extLst>
        </c:ser>
        <c:dLbls>
          <c:showLegendKey val="0"/>
          <c:showVal val="0"/>
          <c:showCatName val="0"/>
          <c:showSerName val="0"/>
          <c:showPercent val="0"/>
          <c:showBubbleSize val="0"/>
        </c:dLbls>
        <c:axId val="589031400"/>
        <c:axId val="589030616"/>
      </c:scatterChart>
      <c:catAx>
        <c:axId val="589031400"/>
        <c:scaling>
          <c:orientation val="minMax"/>
        </c:scaling>
        <c:delete val="0"/>
        <c:axPos val="b"/>
        <c:majorGridlines>
          <c:spPr>
            <a:ln w="12700" cap="flat" cmpd="sng" algn="ctr">
              <a:solidFill>
                <a:srgbClr val="D9D9D9"/>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9030616"/>
        <c:crosses val="autoZero"/>
        <c:auto val="1"/>
        <c:lblAlgn val="ctr"/>
        <c:lblOffset val="100"/>
        <c:noMultiLvlLbl val="0"/>
      </c:catAx>
      <c:valAx>
        <c:axId val="589030616"/>
        <c:scaling>
          <c:orientation val="minMax"/>
        </c:scaling>
        <c:delete val="0"/>
        <c:axPos val="l"/>
        <c:majorGridlines>
          <c:spPr>
            <a:ln w="12700" cap="flat" cmpd="sng" algn="ctr">
              <a:solidFill>
                <a:srgbClr val="D9D9D9"/>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000">
                    <a:solidFill>
                      <a:sysClr val="windowText" lastClr="000000"/>
                    </a:solidFill>
                    <a:latin typeface="Arial" panose="020B0604020202020204" pitchFamily="34" charset="0"/>
                    <a:cs typeface="Arial" panose="020B0604020202020204" pitchFamily="34" charset="0"/>
                  </a:rPr>
                  <a:t>proc.</a:t>
                </a:r>
                <a:r>
                  <a:rPr lang="lt-LT" sz="1000" baseline="0">
                    <a:solidFill>
                      <a:sysClr val="windowText" lastClr="000000"/>
                    </a:solidFill>
                    <a:latin typeface="Arial" panose="020B0604020202020204" pitchFamily="34" charset="0"/>
                    <a:cs typeface="Arial" panose="020B0604020202020204" pitchFamily="34" charset="0"/>
                  </a:rPr>
                  <a:t> BVP</a:t>
                </a:r>
                <a:endParaRPr lang="lt-LT" sz="1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2.1473886401450079E-2"/>
              <c:y val="1.531895961522263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9031400"/>
        <c:crosses val="autoZero"/>
        <c:crossBetween val="between"/>
      </c:valAx>
      <c:spPr>
        <a:noFill/>
        <a:ln>
          <a:noFill/>
        </a:ln>
        <a:effectLst/>
      </c:spPr>
    </c:plotArea>
    <c:legend>
      <c:legendPos val="b"/>
      <c:legendEntry>
        <c:idx val="1"/>
        <c:delete val="1"/>
      </c:legendEntry>
      <c:legendEntry>
        <c:idx val="3"/>
        <c:delete val="1"/>
      </c:legendEntry>
      <c:legendEntry>
        <c:idx val="4"/>
        <c:delete val="1"/>
      </c:legendEntry>
      <c:legendEntry>
        <c:idx val="5"/>
        <c:delete val="1"/>
      </c:legendEntry>
      <c:legendEntry>
        <c:idx val="6"/>
        <c:delete val="1"/>
      </c:legendEntry>
      <c:legendEntry>
        <c:idx val="7"/>
        <c:delete val="1"/>
      </c:legendEntry>
      <c:layout>
        <c:manualLayout>
          <c:xMode val="edge"/>
          <c:yMode val="edge"/>
          <c:x val="8.8487168545875114E-2"/>
          <c:y val="0.10076000872530619"/>
          <c:w val="0.53800847150198539"/>
          <c:h val="5.2002201004082128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fi.lt/"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chart" Target="../charts/chart34.xml"/><Relationship Id="rId4"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5.xml.rels><?xml version="1.0" encoding="UTF-8" standalone="yes"?>
<Relationships xmlns="http://schemas.openxmlformats.org/package/2006/relationships"><Relationship Id="rId8" Type="http://schemas.openxmlformats.org/officeDocument/2006/relationships/chart" Target="../charts/chart42.xml"/><Relationship Id="rId3" Type="http://schemas.openxmlformats.org/officeDocument/2006/relationships/chart" Target="../charts/chart37.xml"/><Relationship Id="rId7" Type="http://schemas.openxmlformats.org/officeDocument/2006/relationships/chart" Target="../charts/chart41.xml"/><Relationship Id="rId2" Type="http://schemas.openxmlformats.org/officeDocument/2006/relationships/chart" Target="../charts/chart36.xml"/><Relationship Id="rId1" Type="http://schemas.openxmlformats.org/officeDocument/2006/relationships/chart" Target="../charts/chart35.xml"/><Relationship Id="rId6" Type="http://schemas.openxmlformats.org/officeDocument/2006/relationships/chart" Target="../charts/chart40.xml"/><Relationship Id="rId5" Type="http://schemas.openxmlformats.org/officeDocument/2006/relationships/chart" Target="../charts/chart39.xml"/><Relationship Id="rId4" Type="http://schemas.openxmlformats.org/officeDocument/2006/relationships/chart" Target="../charts/chart38.xml"/></Relationships>
</file>

<file path=xl/drawings/_rels/drawing5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5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0.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6.emf"/><Relationship Id="rId5" Type="http://schemas.openxmlformats.org/officeDocument/2006/relationships/image" Target="../media/image20.emf"/><Relationship Id="rId4" Type="http://schemas.openxmlformats.org/officeDocument/2006/relationships/image" Target="../media/image19.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24.emf"/><Relationship Id="rId7" Type="http://schemas.openxmlformats.org/officeDocument/2006/relationships/image" Target="../media/image28.emf"/><Relationship Id="rId2" Type="http://schemas.openxmlformats.org/officeDocument/2006/relationships/image" Target="../media/image23.emf"/><Relationship Id="rId1" Type="http://schemas.openxmlformats.org/officeDocument/2006/relationships/image" Target="../media/image22.emf"/><Relationship Id="rId6" Type="http://schemas.openxmlformats.org/officeDocument/2006/relationships/image" Target="../media/image27.emf"/><Relationship Id="rId5" Type="http://schemas.openxmlformats.org/officeDocument/2006/relationships/image" Target="../media/image26.emf"/><Relationship Id="rId4"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xdr:col>
      <xdr:colOff>1173480</xdr:colOff>
      <xdr:row>0</xdr:row>
      <xdr:rowOff>0</xdr:rowOff>
    </xdr:from>
    <xdr:to>
      <xdr:col>1</xdr:col>
      <xdr:colOff>6507480</xdr:colOff>
      <xdr:row>0</xdr:row>
      <xdr:rowOff>1371600</xdr:rowOff>
    </xdr:to>
    <xdr:pic>
      <xdr:nvPicPr>
        <xdr:cNvPr id="4" name="Paveikslėlis 3">
          <a:hlinkClick xmlns:r="http://schemas.openxmlformats.org/officeDocument/2006/relationships" r:id="rId1"/>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78" r="2754"/>
        <a:stretch/>
      </xdr:blipFill>
      <xdr:spPr bwMode="auto">
        <a:xfrm>
          <a:off x="1554480" y="0"/>
          <a:ext cx="533400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590550</xdr:colOff>
      <xdr:row>4</xdr:row>
      <xdr:rowOff>85725</xdr:rowOff>
    </xdr:from>
    <xdr:to>
      <xdr:col>7</xdr:col>
      <xdr:colOff>216630</xdr:colOff>
      <xdr:row>18</xdr:row>
      <xdr:rowOff>56370</xdr:rowOff>
    </xdr:to>
    <xdr:graphicFrame macro="">
      <xdr:nvGraphicFramePr>
        <xdr:cNvPr id="5" name="Diagrama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0.77794</cdr:x>
      <cdr:y>0.16126</cdr:y>
    </cdr:from>
    <cdr:to>
      <cdr:x>0.78146</cdr:x>
      <cdr:y>0.87309</cdr:y>
    </cdr:to>
    <cdr:cxnSp macro="">
      <cdr:nvCxnSpPr>
        <cdr:cNvPr id="3" name="Tiesioji jungtis 2"/>
        <cdr:cNvCxnSpPr/>
      </cdr:nvCxnSpPr>
      <cdr:spPr>
        <a:xfrm xmlns:a="http://schemas.openxmlformats.org/drawingml/2006/main" flipH="1" flipV="1">
          <a:off x="3443672" y="403835"/>
          <a:ext cx="15582" cy="1782632"/>
        </a:xfrm>
        <a:prstGeom xmlns:a="http://schemas.openxmlformats.org/drawingml/2006/main" prst="line">
          <a:avLst/>
        </a:prstGeom>
        <a:ln xmlns:a="http://schemas.openxmlformats.org/drawingml/2006/main" w="9525">
          <a:solidFill>
            <a:schemeClr val="accent5"/>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0.657</cdr:x>
      <cdr:y>0.12362</cdr:y>
    </cdr:from>
    <cdr:to>
      <cdr:x>0.96744</cdr:x>
      <cdr:y>0.22711</cdr:y>
    </cdr:to>
    <cdr:sp macro="" textlink="">
      <cdr:nvSpPr>
        <cdr:cNvPr id="4" name="TextBox 3"/>
        <cdr:cNvSpPr txBox="1"/>
      </cdr:nvSpPr>
      <cdr:spPr>
        <a:xfrm xmlns:a="http://schemas.openxmlformats.org/drawingml/2006/main">
          <a:off x="2908317" y="309591"/>
          <a:ext cx="1374218" cy="25916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100">
              <a:solidFill>
                <a:sysClr val="windowText" lastClr="000000"/>
              </a:solidFill>
            </a:rPr>
            <a:t>Faktas  Projekcija</a:t>
          </a:r>
          <a:endParaRPr lang="en-GB" sz="1100">
            <a:solidFill>
              <a:sysClr val="windowText" lastClr="000000"/>
            </a:solidFill>
          </a:endParaRPr>
        </a:p>
      </cdr:txBody>
    </cdr:sp>
  </cdr:relSizeAnchor>
  <cdr:relSizeAnchor xmlns:cdr="http://schemas.openxmlformats.org/drawingml/2006/chartDrawing">
    <cdr:from>
      <cdr:x>0</cdr:x>
      <cdr:y>0</cdr:y>
    </cdr:from>
    <cdr:to>
      <cdr:x>0.21167</cdr:x>
      <cdr:y>0.10662</cdr:y>
    </cdr:to>
    <cdr:sp macro="" textlink="">
      <cdr:nvSpPr>
        <cdr:cNvPr id="5" name="TextBox 4"/>
        <cdr:cNvSpPr txBox="1"/>
      </cdr:nvSpPr>
      <cdr:spPr>
        <a:xfrm xmlns:a="http://schemas.openxmlformats.org/drawingml/2006/main">
          <a:off x="0" y="0"/>
          <a:ext cx="914400" cy="2590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050"/>
            <a:t>mln. EUR</a:t>
          </a:r>
          <a:endParaRPr lang="en-GB" sz="1050"/>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590550</xdr:colOff>
      <xdr:row>3</xdr:row>
      <xdr:rowOff>104775</xdr:rowOff>
    </xdr:from>
    <xdr:to>
      <xdr:col>7</xdr:col>
      <xdr:colOff>216630</xdr:colOff>
      <xdr:row>17</xdr:row>
      <xdr:rowOff>75420</xdr:rowOff>
    </xdr:to>
    <xdr:graphicFrame macro="">
      <xdr:nvGraphicFramePr>
        <xdr:cNvPr id="10" name="Diagrama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0.76072</cdr:x>
      <cdr:y>0.16126</cdr:y>
    </cdr:from>
    <cdr:to>
      <cdr:x>0.76424</cdr:x>
      <cdr:y>0.87309</cdr:y>
    </cdr:to>
    <cdr:cxnSp macro="">
      <cdr:nvCxnSpPr>
        <cdr:cNvPr id="3" name="Tiesioji jungtis 2"/>
        <cdr:cNvCxnSpPr/>
      </cdr:nvCxnSpPr>
      <cdr:spPr>
        <a:xfrm xmlns:a="http://schemas.openxmlformats.org/drawingml/2006/main" flipH="1" flipV="1">
          <a:off x="3367472" y="403835"/>
          <a:ext cx="15582" cy="1782632"/>
        </a:xfrm>
        <a:prstGeom xmlns:a="http://schemas.openxmlformats.org/drawingml/2006/main" prst="line">
          <a:avLst/>
        </a:prstGeom>
        <a:ln xmlns:a="http://schemas.openxmlformats.org/drawingml/2006/main" w="9525">
          <a:solidFill>
            <a:schemeClr val="accent5"/>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0.63978</cdr:x>
      <cdr:y>0.13503</cdr:y>
    </cdr:from>
    <cdr:to>
      <cdr:x>0.95022</cdr:x>
      <cdr:y>0.23852</cdr:y>
    </cdr:to>
    <cdr:sp macro="" textlink="">
      <cdr:nvSpPr>
        <cdr:cNvPr id="4" name="TextBox 3"/>
        <cdr:cNvSpPr txBox="1"/>
      </cdr:nvSpPr>
      <cdr:spPr>
        <a:xfrm xmlns:a="http://schemas.openxmlformats.org/drawingml/2006/main">
          <a:off x="2832117" y="338166"/>
          <a:ext cx="1374218" cy="25916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100">
              <a:solidFill>
                <a:sysClr val="windowText" lastClr="000000"/>
              </a:solidFill>
            </a:rPr>
            <a:t>Faktas  Projekcija</a:t>
          </a:r>
          <a:endParaRPr lang="en-GB" sz="1100">
            <a:solidFill>
              <a:sysClr val="windowText" lastClr="000000"/>
            </a:solidFill>
          </a:endParaRPr>
        </a:p>
      </cdr:txBody>
    </cdr:sp>
  </cdr:relSizeAnchor>
  <cdr:relSizeAnchor xmlns:cdr="http://schemas.openxmlformats.org/drawingml/2006/chartDrawing">
    <cdr:from>
      <cdr:x>0</cdr:x>
      <cdr:y>0</cdr:y>
    </cdr:from>
    <cdr:to>
      <cdr:x>0.21167</cdr:x>
      <cdr:y>0.10662</cdr:y>
    </cdr:to>
    <cdr:sp macro="" textlink="">
      <cdr:nvSpPr>
        <cdr:cNvPr id="5" name="TextBox 4"/>
        <cdr:cNvSpPr txBox="1"/>
      </cdr:nvSpPr>
      <cdr:spPr>
        <a:xfrm xmlns:a="http://schemas.openxmlformats.org/drawingml/2006/main">
          <a:off x="0" y="0"/>
          <a:ext cx="914400" cy="2590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050"/>
            <a:t>proc. BVP</a:t>
          </a:r>
          <a:endParaRPr lang="en-GB" sz="1050"/>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504824</xdr:colOff>
      <xdr:row>10</xdr:row>
      <xdr:rowOff>52386</xdr:rowOff>
    </xdr:from>
    <xdr:to>
      <xdr:col>7</xdr:col>
      <xdr:colOff>438150</xdr:colOff>
      <xdr:row>36</xdr:row>
      <xdr:rowOff>9525</xdr:rowOff>
    </xdr:to>
    <xdr:graphicFrame macro="">
      <xdr:nvGraphicFramePr>
        <xdr:cNvPr id="2"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714374</xdr:colOff>
      <xdr:row>4</xdr:row>
      <xdr:rowOff>4761</xdr:rowOff>
    </xdr:from>
    <xdr:to>
      <xdr:col>1</xdr:col>
      <xdr:colOff>6305550</xdr:colOff>
      <xdr:row>28</xdr:row>
      <xdr:rowOff>19050</xdr:rowOff>
    </xdr:to>
    <xdr:graphicFrame macro="">
      <xdr:nvGraphicFramePr>
        <xdr:cNvPr id="2"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32</xdr:row>
      <xdr:rowOff>180975</xdr:rowOff>
    </xdr:from>
    <xdr:to>
      <xdr:col>1</xdr:col>
      <xdr:colOff>6219825</xdr:colOff>
      <xdr:row>58</xdr:row>
      <xdr:rowOff>142875</xdr:rowOff>
    </xdr:to>
    <xdr:graphicFrame macro="">
      <xdr:nvGraphicFramePr>
        <xdr:cNvPr id="4" name="Diagrama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247650</xdr:colOff>
      <xdr:row>62</xdr:row>
      <xdr:rowOff>161924</xdr:rowOff>
    </xdr:from>
    <xdr:to>
      <xdr:col>1</xdr:col>
      <xdr:colOff>6219825</xdr:colOff>
      <xdr:row>88</xdr:row>
      <xdr:rowOff>85724</xdr:rowOff>
    </xdr:to>
    <xdr:graphicFrame macro="">
      <xdr:nvGraphicFramePr>
        <xdr:cNvPr id="6" name="Diagrama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8284</xdr:colOff>
      <xdr:row>4</xdr:row>
      <xdr:rowOff>64189</xdr:rowOff>
    </xdr:from>
    <xdr:to>
      <xdr:col>1</xdr:col>
      <xdr:colOff>5450522</xdr:colOff>
      <xdr:row>30</xdr:row>
      <xdr:rowOff>15737</xdr:rowOff>
    </xdr:to>
    <xdr:grpSp>
      <xdr:nvGrpSpPr>
        <xdr:cNvPr id="2" name="Grupė 1"/>
        <xdr:cNvGrpSpPr/>
      </xdr:nvGrpSpPr>
      <xdr:grpSpPr>
        <a:xfrm>
          <a:off x="513109" y="807139"/>
          <a:ext cx="5442238" cy="4656898"/>
          <a:chOff x="709217" y="827029"/>
          <a:chExt cx="5495339" cy="4969566"/>
        </a:xfrm>
      </xdr:grpSpPr>
      <xdr:graphicFrame macro="">
        <xdr:nvGraphicFramePr>
          <xdr:cNvPr id="11" name="Diagrama 10">
            <a:extLst>
              <a:ext uri="{FF2B5EF4-FFF2-40B4-BE49-F238E27FC236}">
                <a16:creationId xmlns:a16="http://schemas.microsoft.com/office/drawing/2014/main" xmlns="" id="{F559F214-1D65-4362-9822-4FD6A05277F9}"/>
              </a:ext>
            </a:extLst>
          </xdr:cNvPr>
          <xdr:cNvGraphicFramePr>
            <a:graphicFrameLocks/>
          </xdr:cNvGraphicFramePr>
        </xdr:nvGraphicFramePr>
        <xdr:xfrm>
          <a:off x="709217" y="827029"/>
          <a:ext cx="5483086" cy="496956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2" name="Diagrama 11">
            <a:extLst>
              <a:ext uri="{FF2B5EF4-FFF2-40B4-BE49-F238E27FC236}">
                <a16:creationId xmlns:a16="http://schemas.microsoft.com/office/drawing/2014/main" xmlns="" id="{C680738A-0CD5-4BB6-8FE4-BC2695305E5C}"/>
              </a:ext>
            </a:extLst>
          </xdr:cNvPr>
          <xdr:cNvGraphicFramePr>
            <a:graphicFrameLocks/>
          </xdr:cNvGraphicFramePr>
        </xdr:nvGraphicFramePr>
        <xdr:xfrm>
          <a:off x="3686640" y="880601"/>
          <a:ext cx="2517916" cy="476995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7.xml><?xml version="1.0" encoding="utf-8"?>
<c:userShapes xmlns:c="http://schemas.openxmlformats.org/drawingml/2006/chart">
  <cdr:relSizeAnchor xmlns:cdr="http://schemas.openxmlformats.org/drawingml/2006/chartDrawing">
    <cdr:from>
      <cdr:x>0.13709</cdr:x>
      <cdr:y>0.31474</cdr:y>
    </cdr:from>
    <cdr:to>
      <cdr:x>0.29001</cdr:x>
      <cdr:y>0.46302</cdr:y>
    </cdr:to>
    <cdr:sp macro="" textlink="">
      <cdr:nvSpPr>
        <cdr:cNvPr id="3" name="TextBox 2">
          <a:extLst xmlns:a="http://schemas.openxmlformats.org/drawingml/2006/main">
            <a:ext uri="{FF2B5EF4-FFF2-40B4-BE49-F238E27FC236}">
              <a16:creationId xmlns:a16="http://schemas.microsoft.com/office/drawing/2014/main" xmlns="" id="{E5E8B228-63BB-48B9-86B2-97503DDC099B}"/>
            </a:ext>
          </a:extLst>
        </cdr:cNvPr>
        <cdr:cNvSpPr txBox="1"/>
      </cdr:nvSpPr>
      <cdr:spPr>
        <a:xfrm xmlns:a="http://schemas.openxmlformats.org/drawingml/2006/main">
          <a:off x="746002" y="1475490"/>
          <a:ext cx="832130" cy="6951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t>6,1 proc.</a:t>
          </a:r>
          <a:endParaRPr lang="lt-LT" sz="1000"/>
        </a:p>
      </cdr:txBody>
    </cdr:sp>
  </cdr:relSizeAnchor>
  <cdr:relSizeAnchor xmlns:cdr="http://schemas.openxmlformats.org/drawingml/2006/chartDrawing">
    <cdr:from>
      <cdr:x>0.33113</cdr:x>
      <cdr:y>0.1436</cdr:y>
    </cdr:from>
    <cdr:to>
      <cdr:x>0.48048</cdr:x>
      <cdr:y>0.24337</cdr:y>
    </cdr:to>
    <cdr:sp macro="" textlink="">
      <cdr:nvSpPr>
        <cdr:cNvPr id="4" name="TextBox 1">
          <a:extLst xmlns:a="http://schemas.openxmlformats.org/drawingml/2006/main">
            <a:ext uri="{FF2B5EF4-FFF2-40B4-BE49-F238E27FC236}">
              <a16:creationId xmlns:a16="http://schemas.microsoft.com/office/drawing/2014/main" xmlns="" id="{5485A74F-F8E8-44FE-AD72-49ABE47E439F}"/>
            </a:ext>
          </a:extLst>
        </cdr:cNvPr>
        <cdr:cNvSpPr txBox="1"/>
      </cdr:nvSpPr>
      <cdr:spPr>
        <a:xfrm xmlns:a="http://schemas.openxmlformats.org/drawingml/2006/main">
          <a:off x="1801893" y="673180"/>
          <a:ext cx="812748" cy="4677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10,4 proc.</a:t>
          </a:r>
          <a:endParaRPr lang="lt-LT" sz="1000"/>
        </a:p>
      </cdr:txBody>
    </cdr:sp>
  </cdr:relSizeAnchor>
</c:userShapes>
</file>

<file path=xl/drawings/drawing18.xml><?xml version="1.0" encoding="utf-8"?>
<c:userShapes xmlns:c="http://schemas.openxmlformats.org/drawingml/2006/chart">
  <cdr:relSizeAnchor xmlns:cdr="http://schemas.openxmlformats.org/drawingml/2006/chartDrawing">
    <cdr:from>
      <cdr:x>0.23669</cdr:x>
      <cdr:y>0.15812</cdr:y>
    </cdr:from>
    <cdr:to>
      <cdr:x>0.55285</cdr:x>
      <cdr:y>0.19877</cdr:y>
    </cdr:to>
    <cdr:sp macro="" textlink="">
      <cdr:nvSpPr>
        <cdr:cNvPr id="2" name="TextBox 1">
          <a:extLst xmlns:a="http://schemas.openxmlformats.org/drawingml/2006/main">
            <a:ext uri="{FF2B5EF4-FFF2-40B4-BE49-F238E27FC236}">
              <a16:creationId xmlns:a16="http://schemas.microsoft.com/office/drawing/2014/main" xmlns="" id="{4E2EF6E6-0523-4140-A23E-BD16F76093F7}"/>
            </a:ext>
          </a:extLst>
        </cdr:cNvPr>
        <cdr:cNvSpPr txBox="1"/>
      </cdr:nvSpPr>
      <cdr:spPr>
        <a:xfrm xmlns:a="http://schemas.openxmlformats.org/drawingml/2006/main">
          <a:off x="591464" y="711466"/>
          <a:ext cx="790052" cy="182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10,7</a:t>
          </a:r>
          <a:r>
            <a:rPr lang="en-US" sz="1000" baseline="0"/>
            <a:t> </a:t>
          </a:r>
          <a:r>
            <a:rPr lang="en-US" sz="1000"/>
            <a:t>proc.</a:t>
          </a:r>
          <a:endParaRPr lang="lt-LT" sz="1000"/>
        </a:p>
      </cdr:txBody>
    </cdr:sp>
  </cdr:relSizeAnchor>
  <cdr:relSizeAnchor xmlns:cdr="http://schemas.openxmlformats.org/drawingml/2006/chartDrawing">
    <cdr:from>
      <cdr:x>0.65442</cdr:x>
      <cdr:y>0.14398</cdr:y>
    </cdr:from>
    <cdr:to>
      <cdr:x>0.93859</cdr:x>
      <cdr:y>0.19045</cdr:y>
    </cdr:to>
    <cdr:sp macro="" textlink="">
      <cdr:nvSpPr>
        <cdr:cNvPr id="3" name="TextBox 1">
          <a:extLst xmlns:a="http://schemas.openxmlformats.org/drawingml/2006/main">
            <a:ext uri="{FF2B5EF4-FFF2-40B4-BE49-F238E27FC236}">
              <a16:creationId xmlns:a16="http://schemas.microsoft.com/office/drawing/2014/main" xmlns="" id="{42C70D23-348D-4133-B893-A20A4EE97F2F}"/>
            </a:ext>
          </a:extLst>
        </cdr:cNvPr>
        <cdr:cNvSpPr txBox="1"/>
      </cdr:nvSpPr>
      <cdr:spPr>
        <a:xfrm xmlns:a="http://schemas.openxmlformats.org/drawingml/2006/main">
          <a:off x="1635340" y="647865"/>
          <a:ext cx="710113" cy="2090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aseline="0"/>
            <a:t>9,9 </a:t>
          </a:r>
          <a:r>
            <a:rPr lang="en-US" sz="1000"/>
            <a:t>proc.</a:t>
          </a:r>
          <a:endParaRPr lang="lt-LT" sz="10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676275</xdr:colOff>
      <xdr:row>3</xdr:row>
      <xdr:rowOff>133350</xdr:rowOff>
    </xdr:from>
    <xdr:to>
      <xdr:col>2</xdr:col>
      <xdr:colOff>0</xdr:colOff>
      <xdr:row>19</xdr:row>
      <xdr:rowOff>60600</xdr:rowOff>
    </xdr:to>
    <xdr:graphicFrame macro="">
      <xdr:nvGraphicFramePr>
        <xdr:cNvPr id="3" name="Diagrama 2">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592455</xdr:colOff>
      <xdr:row>4</xdr:row>
      <xdr:rowOff>158115</xdr:rowOff>
    </xdr:from>
    <xdr:to>
      <xdr:col>7</xdr:col>
      <xdr:colOff>218535</xdr:colOff>
      <xdr:row>18</xdr:row>
      <xdr:rowOff>128760</xdr:rowOff>
    </xdr:to>
    <xdr:graphicFrame macro="">
      <xdr:nvGraphicFramePr>
        <xdr:cNvPr id="2" name="Diagrama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xdr:colOff>
      <xdr:row>3</xdr:row>
      <xdr:rowOff>90486</xdr:rowOff>
    </xdr:from>
    <xdr:to>
      <xdr:col>1</xdr:col>
      <xdr:colOff>4329525</xdr:colOff>
      <xdr:row>19</xdr:row>
      <xdr:rowOff>74886</xdr:rowOff>
    </xdr:to>
    <xdr:graphicFrame macro="">
      <xdr:nvGraphicFramePr>
        <xdr:cNvPr id="2"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0.17639</cdr:x>
      <cdr:y>0.0678</cdr:y>
    </cdr:to>
    <cdr:sp macro="" textlink="">
      <cdr:nvSpPr>
        <cdr:cNvPr id="5" name="TextBox 4"/>
        <cdr:cNvSpPr txBox="1"/>
      </cdr:nvSpPr>
      <cdr:spPr>
        <a:xfrm xmlns:a="http://schemas.openxmlformats.org/drawingml/2006/main">
          <a:off x="0" y="0"/>
          <a:ext cx="762000" cy="19526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lt-LT" sz="1000">
              <a:effectLst/>
              <a:latin typeface="Arial" panose="020B0604020202020204" pitchFamily="34" charset="0"/>
              <a:ea typeface="+mn-ea"/>
              <a:cs typeface="Arial" panose="020B0604020202020204" pitchFamily="34" charset="0"/>
            </a:rPr>
            <a:t>mln. EUR</a:t>
          </a:r>
          <a:endParaRPr lang="en-GB" sz="10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0.43088</cdr:x>
      <cdr:y>0.04797</cdr:y>
    </cdr:from>
    <cdr:to>
      <cdr:x>0.53378</cdr:x>
      <cdr:y>0.1269</cdr:y>
    </cdr:to>
    <cdr:sp macro="" textlink="">
      <cdr:nvSpPr>
        <cdr:cNvPr id="2"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0.76662</cdr:x>
      <cdr:y>0.08763</cdr:y>
    </cdr:to>
    <cdr:sp macro="" textlink="">
      <cdr:nvSpPr>
        <cdr:cNvPr id="4" name="TextBox 4"/>
        <cdr:cNvSpPr txBox="1"/>
      </cdr:nvSpPr>
      <cdr:spPr>
        <a:xfrm xmlns:a="http://schemas.openxmlformats.org/drawingml/2006/main">
          <a:off x="0" y="0"/>
          <a:ext cx="3308210" cy="259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567150</xdr:colOff>
      <xdr:row>19</xdr:row>
      <xdr:rowOff>165375</xdr:rowOff>
    </xdr:to>
    <xdr:graphicFrame macro="">
      <xdr:nvGraphicFramePr>
        <xdr:cNvPr id="3" name="Diagrama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0.18962</cdr:x>
      <cdr:y>0.07276</cdr:y>
    </cdr:to>
    <cdr:sp macro="" textlink="">
      <cdr:nvSpPr>
        <cdr:cNvPr id="5" name="TextBox 4"/>
        <cdr:cNvSpPr txBox="1"/>
      </cdr:nvSpPr>
      <cdr:spPr>
        <a:xfrm xmlns:a="http://schemas.openxmlformats.org/drawingml/2006/main">
          <a:off x="0" y="0"/>
          <a:ext cx="819150" cy="2095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lt-LT" sz="1000">
              <a:effectLst/>
              <a:latin typeface="Arial" panose="020B0604020202020204" pitchFamily="34" charset="0"/>
              <a:ea typeface="+mn-ea"/>
              <a:cs typeface="Arial" panose="020B0604020202020204" pitchFamily="34" charset="0"/>
            </a:rPr>
            <a:t>mln. EUR</a:t>
          </a:r>
          <a:endParaRPr lang="en-GB" sz="1000">
            <a:effectLst/>
            <a:latin typeface="Arial" panose="020B0604020202020204" pitchFamily="34" charset="0"/>
            <a:cs typeface="Arial" panose="020B0604020202020204" pitchFamily="34" charset="0"/>
          </a:endParaRPr>
        </a:p>
        <a:p xmlns:a="http://schemas.openxmlformats.org/drawingml/2006/main">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0.43088</cdr:x>
      <cdr:y>0.04797</cdr:y>
    </cdr:from>
    <cdr:to>
      <cdr:x>0.53378</cdr:x>
      <cdr:y>0.1269</cdr:y>
    </cdr:to>
    <cdr:sp macro="" textlink="">
      <cdr:nvSpPr>
        <cdr:cNvPr id="2"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0.76662</cdr:x>
      <cdr:y>0.08763</cdr:y>
    </cdr:to>
    <cdr:sp macro="" textlink="">
      <cdr:nvSpPr>
        <cdr:cNvPr id="4" name="TextBox 4"/>
        <cdr:cNvSpPr txBox="1"/>
      </cdr:nvSpPr>
      <cdr:spPr>
        <a:xfrm xmlns:a="http://schemas.openxmlformats.org/drawingml/2006/main">
          <a:off x="0" y="0"/>
          <a:ext cx="3308210" cy="259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38100</xdr:colOff>
      <xdr:row>3</xdr:row>
      <xdr:rowOff>176211</xdr:rowOff>
    </xdr:from>
    <xdr:to>
      <xdr:col>1</xdr:col>
      <xdr:colOff>4358100</xdr:colOff>
      <xdr:row>19</xdr:row>
      <xdr:rowOff>160611</xdr:rowOff>
    </xdr:to>
    <xdr:graphicFrame macro="">
      <xdr:nvGraphicFramePr>
        <xdr:cNvPr id="2"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295275</xdr:colOff>
      <xdr:row>3</xdr:row>
      <xdr:rowOff>123825</xdr:rowOff>
    </xdr:from>
    <xdr:to>
      <xdr:col>2</xdr:col>
      <xdr:colOff>1179634</xdr:colOff>
      <xdr:row>19</xdr:row>
      <xdr:rowOff>108225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0.76662</cdr:x>
      <cdr:y>0.08763</cdr:y>
    </cdr:to>
    <cdr:sp macro="" textlink="">
      <cdr:nvSpPr>
        <cdr:cNvPr id="5" name="TextBox 4"/>
        <cdr:cNvSpPr txBox="1"/>
      </cdr:nvSpPr>
      <cdr:spPr>
        <a:xfrm xmlns:a="http://schemas.openxmlformats.org/drawingml/2006/main">
          <a:off x="0" y="0"/>
          <a:ext cx="3308210" cy="259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a:effectLst/>
              <a:latin typeface="Arial" panose="020B0604020202020204" pitchFamily="34" charset="0"/>
              <a:ea typeface="+mn-ea"/>
              <a:cs typeface="Arial" panose="020B0604020202020204" pitchFamily="34" charset="0"/>
            </a:rPr>
            <a:t>metiniai poky</a:t>
          </a:r>
          <a:r>
            <a:rPr lang="lt-LT" sz="1100">
              <a:effectLst/>
              <a:latin typeface="Arial" panose="020B0604020202020204" pitchFamily="34" charset="0"/>
              <a:ea typeface="+mn-ea"/>
              <a:cs typeface="Arial" panose="020B0604020202020204" pitchFamily="34" charset="0"/>
            </a:rPr>
            <a:t>čiai,</a:t>
          </a:r>
          <a:r>
            <a:rPr lang="lt-LT" sz="1100" baseline="0">
              <a:effectLst/>
              <a:latin typeface="Arial" panose="020B0604020202020204" pitchFamily="34" charset="0"/>
              <a:ea typeface="+mn-ea"/>
              <a:cs typeface="Arial" panose="020B0604020202020204" pitchFamily="34" charset="0"/>
            </a:rPr>
            <a:t> proc.; kaitos veiksniai, proc. p.</a:t>
          </a:r>
          <a:endParaRPr lang="en-GB" sz="12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1</xdr:col>
      <xdr:colOff>190500</xdr:colOff>
      <xdr:row>3</xdr:row>
      <xdr:rowOff>7620</xdr:rowOff>
    </xdr:from>
    <xdr:to>
      <xdr:col>1</xdr:col>
      <xdr:colOff>4511040</xdr:colOff>
      <xdr:row>18</xdr:row>
      <xdr:rowOff>154359</xdr:rowOff>
    </xdr:to>
    <xdr:grpSp>
      <xdr:nvGrpSpPr>
        <xdr:cNvPr id="5" name="Grupė 4"/>
        <xdr:cNvGrpSpPr/>
      </xdr:nvGrpSpPr>
      <xdr:grpSpPr>
        <a:xfrm>
          <a:off x="692727" y="605097"/>
          <a:ext cx="4320540" cy="2874353"/>
          <a:chOff x="692727" y="605097"/>
          <a:chExt cx="4320540" cy="2874353"/>
        </a:xfrm>
      </xdr:grpSpPr>
      <xdr:graphicFrame macro="">
        <xdr:nvGraphicFramePr>
          <xdr:cNvPr id="2" name="Diagrama 2"/>
          <xdr:cNvGraphicFramePr>
            <a:graphicFrameLocks/>
          </xdr:cNvGraphicFramePr>
        </xdr:nvGraphicFramePr>
        <xdr:xfrm>
          <a:off x="692727" y="605097"/>
          <a:ext cx="4320540" cy="287435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1"/>
          <xdr:cNvSpPr txBox="1"/>
        </xdr:nvSpPr>
        <xdr:spPr>
          <a:xfrm>
            <a:off x="710046" y="649431"/>
            <a:ext cx="3387030" cy="252374"/>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GB" sz="1100">
                <a:effectLst/>
                <a:latin typeface="Arial" panose="020B0604020202020204" pitchFamily="34" charset="0"/>
                <a:ea typeface="+mn-ea"/>
                <a:cs typeface="Arial" panose="020B0604020202020204" pitchFamily="34" charset="0"/>
              </a:rPr>
              <a:t>metiniai poky</a:t>
            </a:r>
            <a:r>
              <a:rPr lang="lt-LT" sz="1100">
                <a:effectLst/>
                <a:latin typeface="Arial" panose="020B0604020202020204" pitchFamily="34" charset="0"/>
                <a:ea typeface="+mn-ea"/>
                <a:cs typeface="Arial" panose="020B0604020202020204" pitchFamily="34" charset="0"/>
              </a:rPr>
              <a:t>čiai,</a:t>
            </a:r>
            <a:r>
              <a:rPr lang="lt-LT" sz="1100" baseline="0">
                <a:effectLst/>
                <a:latin typeface="Arial" panose="020B0604020202020204" pitchFamily="34" charset="0"/>
                <a:ea typeface="+mn-ea"/>
                <a:cs typeface="Arial" panose="020B0604020202020204" pitchFamily="34" charset="0"/>
              </a:rPr>
              <a:t> proc.</a:t>
            </a:r>
            <a:endParaRPr lang="en-US" sz="1200">
              <a:latin typeface="Arial" panose="020B0604020202020204" pitchFamily="34" charset="0"/>
              <a:cs typeface="Arial" panose="020B0604020202020204" pitchFamily="34" charset="0"/>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561908</xdr:colOff>
      <xdr:row>3</xdr:row>
      <xdr:rowOff>55493</xdr:rowOff>
    </xdr:from>
    <xdr:to>
      <xdr:col>1</xdr:col>
      <xdr:colOff>4238625</xdr:colOff>
      <xdr:row>19</xdr:row>
      <xdr:rowOff>18837</xdr:rowOff>
    </xdr:to>
    <xdr:graphicFrame macro="">
      <xdr:nvGraphicFramePr>
        <xdr:cNvPr id="2"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0.86592</cdr:x>
      <cdr:y>0.94602</cdr:y>
    </cdr:from>
    <cdr:to>
      <cdr:x>0.87995</cdr:x>
      <cdr:y>0.96758</cdr:y>
    </cdr:to>
    <cdr:sp macro="" textlink="">
      <cdr:nvSpPr>
        <cdr:cNvPr id="2" name="Ovalas 1"/>
        <cdr:cNvSpPr/>
      </cdr:nvSpPr>
      <cdr:spPr>
        <a:xfrm xmlns:a="http://schemas.openxmlformats.org/drawingml/2006/main">
          <a:off x="3699433" y="2723430"/>
          <a:ext cx="59940" cy="62067"/>
        </a:xfrm>
        <a:prstGeom xmlns:a="http://schemas.openxmlformats.org/drawingml/2006/main" prst="ellipse">
          <a:avLst/>
        </a:prstGeom>
        <a:solidFill xmlns:a="http://schemas.openxmlformats.org/drawingml/2006/main">
          <a:srgbClr val="D41A1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lt-LT" sz="1100"/>
        </a:p>
      </cdr:txBody>
    </cdr:sp>
  </cdr:relSizeAnchor>
</c:userShapes>
</file>

<file path=xl/drawings/drawing3.xml><?xml version="1.0" encoding="utf-8"?>
<c:userShapes xmlns:c="http://schemas.openxmlformats.org/drawingml/2006/chart">
  <cdr:relSizeAnchor xmlns:cdr="http://schemas.openxmlformats.org/drawingml/2006/chartDrawing">
    <cdr:from>
      <cdr:x>0.76287</cdr:x>
      <cdr:y>0.14224</cdr:y>
    </cdr:from>
    <cdr:to>
      <cdr:x>0.76639</cdr:x>
      <cdr:y>0.85407</cdr:y>
    </cdr:to>
    <cdr:cxnSp macro="">
      <cdr:nvCxnSpPr>
        <cdr:cNvPr id="3" name="Tiesioji jungtis 2"/>
        <cdr:cNvCxnSpPr/>
      </cdr:nvCxnSpPr>
      <cdr:spPr>
        <a:xfrm xmlns:a="http://schemas.openxmlformats.org/drawingml/2006/main" flipH="1" flipV="1">
          <a:off x="3376997" y="356210"/>
          <a:ext cx="15582" cy="1782632"/>
        </a:xfrm>
        <a:prstGeom xmlns:a="http://schemas.openxmlformats.org/drawingml/2006/main" prst="line">
          <a:avLst/>
        </a:prstGeom>
        <a:ln xmlns:a="http://schemas.openxmlformats.org/drawingml/2006/main" w="9525">
          <a:solidFill>
            <a:schemeClr val="accent5"/>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0.63978</cdr:x>
      <cdr:y>0.1008</cdr:y>
    </cdr:from>
    <cdr:to>
      <cdr:x>0.95022</cdr:x>
      <cdr:y>0.20429</cdr:y>
    </cdr:to>
    <cdr:sp macro="" textlink="">
      <cdr:nvSpPr>
        <cdr:cNvPr id="4" name="TextBox 3"/>
        <cdr:cNvSpPr txBox="1"/>
      </cdr:nvSpPr>
      <cdr:spPr>
        <a:xfrm xmlns:a="http://schemas.openxmlformats.org/drawingml/2006/main">
          <a:off x="2832117" y="252441"/>
          <a:ext cx="1374218" cy="25916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100">
              <a:solidFill>
                <a:sysClr val="windowText" lastClr="000000"/>
              </a:solidFill>
            </a:rPr>
            <a:t>Faktas  Projekcija</a:t>
          </a:r>
          <a:endParaRPr lang="en-GB" sz="1100">
            <a:solidFill>
              <a:sysClr val="windowText" lastClr="000000"/>
            </a:solidFill>
          </a:endParaRPr>
        </a:p>
      </cdr:txBody>
    </cdr:sp>
  </cdr:relSizeAnchor>
  <cdr:relSizeAnchor xmlns:cdr="http://schemas.openxmlformats.org/drawingml/2006/chartDrawing">
    <cdr:from>
      <cdr:x>0</cdr:x>
      <cdr:y>0</cdr:y>
    </cdr:from>
    <cdr:to>
      <cdr:x>0.21167</cdr:x>
      <cdr:y>0.10662</cdr:y>
    </cdr:to>
    <cdr:sp macro="" textlink="">
      <cdr:nvSpPr>
        <cdr:cNvPr id="5" name="TextBox 4"/>
        <cdr:cNvSpPr txBox="1"/>
      </cdr:nvSpPr>
      <cdr:spPr>
        <a:xfrm xmlns:a="http://schemas.openxmlformats.org/drawingml/2006/main">
          <a:off x="0" y="0"/>
          <a:ext cx="914400" cy="2590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050"/>
            <a:t>proc.</a:t>
          </a:r>
          <a:endParaRPr lang="en-GB" sz="1050"/>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876300</xdr:colOff>
      <xdr:row>2</xdr:row>
      <xdr:rowOff>142875</xdr:rowOff>
    </xdr:from>
    <xdr:to>
      <xdr:col>1</xdr:col>
      <xdr:colOff>4310475</xdr:colOff>
      <xdr:row>18</xdr:row>
      <xdr:rowOff>117750</xdr:rowOff>
    </xdr:to>
    <xdr:graphicFrame macro="">
      <xdr:nvGraphicFramePr>
        <xdr:cNvPr id="2"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514351</xdr:colOff>
      <xdr:row>7</xdr:row>
      <xdr:rowOff>108785</xdr:rowOff>
    </xdr:from>
    <xdr:to>
      <xdr:col>5</xdr:col>
      <xdr:colOff>590550</xdr:colOff>
      <xdr:row>8</xdr:row>
      <xdr:rowOff>114300</xdr:rowOff>
    </xdr:to>
    <xdr:sp macro="" textlink="">
      <xdr:nvSpPr>
        <xdr:cNvPr id="2" name="Rodyklė žemyn 1"/>
        <xdr:cNvSpPr/>
      </xdr:nvSpPr>
      <xdr:spPr>
        <a:xfrm rot="10800000">
          <a:off x="4276726" y="2413835"/>
          <a:ext cx="76199" cy="186490"/>
        </a:xfrm>
        <a:prstGeom prst="downArrow">
          <a:avLst/>
        </a:prstGeom>
        <a:solidFill>
          <a:schemeClr val="accent2"/>
        </a:solidFill>
        <a:ln>
          <a:solidFill>
            <a:schemeClr val="accent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lt-LT" sz="1100"/>
        </a:p>
      </xdr:txBody>
    </xdr:sp>
    <xdr:clientData/>
  </xdr:twoCellAnchor>
  <xdr:twoCellAnchor>
    <xdr:from>
      <xdr:col>5</xdr:col>
      <xdr:colOff>474936</xdr:colOff>
      <xdr:row>10</xdr:row>
      <xdr:rowOff>80469</xdr:rowOff>
    </xdr:from>
    <xdr:to>
      <xdr:col>5</xdr:col>
      <xdr:colOff>570186</xdr:colOff>
      <xdr:row>11</xdr:row>
      <xdr:rowOff>128095</xdr:rowOff>
    </xdr:to>
    <xdr:sp macro="" textlink="">
      <xdr:nvSpPr>
        <xdr:cNvPr id="3" name="Rodyklė žemyn 2"/>
        <xdr:cNvSpPr/>
      </xdr:nvSpPr>
      <xdr:spPr>
        <a:xfrm>
          <a:off x="5224298" y="2662072"/>
          <a:ext cx="95250" cy="231557"/>
        </a:xfrm>
        <a:prstGeom prst="down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lt-LT" sz="1100"/>
        </a:p>
      </xdr:txBody>
    </xdr:sp>
    <xdr:clientData/>
  </xdr:twoCellAnchor>
  <xdr:twoCellAnchor>
    <xdr:from>
      <xdr:col>5</xdr:col>
      <xdr:colOff>484461</xdr:colOff>
      <xdr:row>13</xdr:row>
      <xdr:rowOff>83426</xdr:rowOff>
    </xdr:from>
    <xdr:to>
      <xdr:col>5</xdr:col>
      <xdr:colOff>570186</xdr:colOff>
      <xdr:row>14</xdr:row>
      <xdr:rowOff>131052</xdr:rowOff>
    </xdr:to>
    <xdr:sp macro="" textlink="">
      <xdr:nvSpPr>
        <xdr:cNvPr id="7" name="Rodyklė žemyn 6"/>
        <xdr:cNvSpPr/>
      </xdr:nvSpPr>
      <xdr:spPr>
        <a:xfrm>
          <a:off x="5233823" y="3374478"/>
          <a:ext cx="85725" cy="231557"/>
        </a:xfrm>
        <a:prstGeom prst="down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lt-LT" sz="1100"/>
        </a:p>
      </xdr:txBody>
    </xdr:sp>
    <xdr:clientData/>
  </xdr:twoCellAnchor>
  <xdr:twoCellAnchor>
    <xdr:from>
      <xdr:col>6</xdr:col>
      <xdr:colOff>453588</xdr:colOff>
      <xdr:row>7</xdr:row>
      <xdr:rowOff>101559</xdr:rowOff>
    </xdr:from>
    <xdr:to>
      <xdr:col>6</xdr:col>
      <xdr:colOff>529787</xdr:colOff>
      <xdr:row>8</xdr:row>
      <xdr:rowOff>107074</xdr:rowOff>
    </xdr:to>
    <xdr:sp macro="" textlink="">
      <xdr:nvSpPr>
        <xdr:cNvPr id="8" name="Rodyklė žemyn 7"/>
        <xdr:cNvSpPr/>
      </xdr:nvSpPr>
      <xdr:spPr>
        <a:xfrm rot="10800000">
          <a:off x="5813864" y="2131369"/>
          <a:ext cx="76199" cy="189446"/>
        </a:xfrm>
        <a:prstGeom prst="downArrow">
          <a:avLst/>
        </a:prstGeom>
        <a:solidFill>
          <a:schemeClr val="accent2"/>
        </a:solidFill>
        <a:ln>
          <a:solidFill>
            <a:schemeClr val="accent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lt-LT" sz="1100"/>
        </a:p>
      </xdr:txBody>
    </xdr:sp>
    <xdr:clientData/>
  </xdr:twoCellAnchor>
  <xdr:twoCellAnchor>
    <xdr:from>
      <xdr:col>6</xdr:col>
      <xdr:colOff>453587</xdr:colOff>
      <xdr:row>10</xdr:row>
      <xdr:rowOff>57807</xdr:rowOff>
    </xdr:from>
    <xdr:to>
      <xdr:col>6</xdr:col>
      <xdr:colOff>548837</xdr:colOff>
      <xdr:row>11</xdr:row>
      <xdr:rowOff>105433</xdr:rowOff>
    </xdr:to>
    <xdr:sp macro="" textlink="">
      <xdr:nvSpPr>
        <xdr:cNvPr id="9" name="Rodyklė žemyn 8"/>
        <xdr:cNvSpPr/>
      </xdr:nvSpPr>
      <xdr:spPr>
        <a:xfrm>
          <a:off x="5813863" y="2639410"/>
          <a:ext cx="95250" cy="231557"/>
        </a:xfrm>
        <a:prstGeom prst="down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lt-LT" sz="1100"/>
        </a:p>
      </xdr:txBody>
    </xdr:sp>
    <xdr:clientData/>
  </xdr:twoCellAnchor>
  <xdr:twoCellAnchor>
    <xdr:from>
      <xdr:col>6</xdr:col>
      <xdr:colOff>463112</xdr:colOff>
      <xdr:row>13</xdr:row>
      <xdr:rowOff>68644</xdr:rowOff>
    </xdr:from>
    <xdr:to>
      <xdr:col>6</xdr:col>
      <xdr:colOff>558362</xdr:colOff>
      <xdr:row>14</xdr:row>
      <xdr:rowOff>116270</xdr:rowOff>
    </xdr:to>
    <xdr:sp macro="" textlink="">
      <xdr:nvSpPr>
        <xdr:cNvPr id="11" name="Rodyklė žemyn 10"/>
        <xdr:cNvSpPr/>
      </xdr:nvSpPr>
      <xdr:spPr>
        <a:xfrm>
          <a:off x="5823388" y="3359696"/>
          <a:ext cx="95250" cy="231557"/>
        </a:xfrm>
        <a:prstGeom prst="down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lt-LT"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647633</xdr:colOff>
      <xdr:row>3</xdr:row>
      <xdr:rowOff>74543</xdr:rowOff>
    </xdr:from>
    <xdr:to>
      <xdr:col>7</xdr:col>
      <xdr:colOff>107674</xdr:colOff>
      <xdr:row>19</xdr:row>
      <xdr:rowOff>37887</xdr:rowOff>
    </xdr:to>
    <xdr:graphicFrame macro="">
      <xdr:nvGraphicFramePr>
        <xdr:cNvPr id="2"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0.86011</cdr:x>
      <cdr:y>0.9489</cdr:y>
    </cdr:from>
    <cdr:to>
      <cdr:x>0.87414</cdr:x>
      <cdr:y>0.97046</cdr:y>
    </cdr:to>
    <cdr:sp macro="" textlink="">
      <cdr:nvSpPr>
        <cdr:cNvPr id="2" name="Ovalas 1"/>
        <cdr:cNvSpPr/>
      </cdr:nvSpPr>
      <cdr:spPr>
        <a:xfrm xmlns:a="http://schemas.openxmlformats.org/drawingml/2006/main">
          <a:off x="3674577" y="2731706"/>
          <a:ext cx="59940" cy="62068"/>
        </a:xfrm>
        <a:prstGeom xmlns:a="http://schemas.openxmlformats.org/drawingml/2006/main" prst="ellipse">
          <a:avLst/>
        </a:prstGeom>
        <a:solidFill xmlns:a="http://schemas.openxmlformats.org/drawingml/2006/main">
          <a:srgbClr val="D41A1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lt-LT" sz="1100"/>
        </a:p>
      </cdr:txBody>
    </cdr:sp>
  </cdr:relSizeAnchor>
</c:userShapes>
</file>

<file path=xl/drawings/drawing34.xml><?xml version="1.0" encoding="utf-8"?>
<xdr:wsDr xmlns:xdr="http://schemas.openxmlformats.org/drawingml/2006/spreadsheetDrawing" xmlns:a="http://schemas.openxmlformats.org/drawingml/2006/main">
  <xdr:twoCellAnchor>
    <xdr:from>
      <xdr:col>2</xdr:col>
      <xdr:colOff>364434</xdr:colOff>
      <xdr:row>13</xdr:row>
      <xdr:rowOff>63932</xdr:rowOff>
    </xdr:from>
    <xdr:to>
      <xdr:col>10</xdr:col>
      <xdr:colOff>364435</xdr:colOff>
      <xdr:row>14</xdr:row>
      <xdr:rowOff>14231</xdr:rowOff>
    </xdr:to>
    <xdr:sp macro="" textlink="">
      <xdr:nvSpPr>
        <xdr:cNvPr id="2" name="Rectangle 27"/>
        <xdr:cNvSpPr/>
      </xdr:nvSpPr>
      <xdr:spPr>
        <a:xfrm>
          <a:off x="3117159" y="4073957"/>
          <a:ext cx="5334001" cy="159849"/>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6</xdr:col>
      <xdr:colOff>72214</xdr:colOff>
      <xdr:row>5</xdr:row>
      <xdr:rowOff>74540</xdr:rowOff>
    </xdr:from>
    <xdr:to>
      <xdr:col>6</xdr:col>
      <xdr:colOff>660279</xdr:colOff>
      <xdr:row>21</xdr:row>
      <xdr:rowOff>130969</xdr:rowOff>
    </xdr:to>
    <xdr:sp macro="" textlink="">
      <xdr:nvSpPr>
        <xdr:cNvPr id="3" name="Rectangle 3"/>
        <xdr:cNvSpPr/>
      </xdr:nvSpPr>
      <xdr:spPr>
        <a:xfrm>
          <a:off x="5491939" y="2608190"/>
          <a:ext cx="588065" cy="3094904"/>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xdr:col>
      <xdr:colOff>61910</xdr:colOff>
      <xdr:row>3</xdr:row>
      <xdr:rowOff>33130</xdr:rowOff>
    </xdr:from>
    <xdr:to>
      <xdr:col>11</xdr:col>
      <xdr:colOff>511967</xdr:colOff>
      <xdr:row>26</xdr:row>
      <xdr:rowOff>123825</xdr:rowOff>
    </xdr:to>
    <xdr:grpSp>
      <xdr:nvGrpSpPr>
        <xdr:cNvPr id="4" name="Grupė 3"/>
        <xdr:cNvGrpSpPr/>
      </xdr:nvGrpSpPr>
      <xdr:grpSpPr>
        <a:xfrm>
          <a:off x="566735" y="595105"/>
          <a:ext cx="7117557" cy="4405520"/>
          <a:chOff x="2147885" y="2204830"/>
          <a:chExt cx="7117557" cy="4395995"/>
        </a:xfrm>
      </xdr:grpSpPr>
      <xdr:graphicFrame macro="">
        <xdr:nvGraphicFramePr>
          <xdr:cNvPr id="5" name="Diagrama 9"/>
          <xdr:cNvGraphicFramePr>
            <a:graphicFrameLocks/>
          </xdr:cNvGraphicFramePr>
        </xdr:nvGraphicFramePr>
        <xdr:xfrm>
          <a:off x="2147885" y="2204830"/>
          <a:ext cx="7117557" cy="439599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Stačiakampis 10"/>
          <xdr:cNvSpPr/>
        </xdr:nvSpPr>
        <xdr:spPr>
          <a:xfrm>
            <a:off x="8456078" y="2912322"/>
            <a:ext cx="782707" cy="762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100">
                <a:solidFill>
                  <a:sysClr val="windowText" lastClr="000000"/>
                </a:solidFill>
                <a:latin typeface="Arial" panose="020B0604020202020204" pitchFamily="34" charset="0"/>
                <a:cs typeface="Arial" panose="020B0604020202020204" pitchFamily="34" charset="0"/>
              </a:rPr>
              <a:t>Augimą</a:t>
            </a:r>
            <a:r>
              <a:rPr lang="lt-LT" sz="1100" baseline="0">
                <a:solidFill>
                  <a:sysClr val="windowText" lastClr="000000"/>
                </a:solidFill>
                <a:latin typeface="Arial" panose="020B0604020202020204" pitchFamily="34" charset="0"/>
                <a:cs typeface="Arial" panose="020B0604020202020204" pitchFamily="34" charset="0"/>
              </a:rPr>
              <a:t> slopinanti fiskalinė politika </a:t>
            </a:r>
            <a:endParaRPr lang="lt-LT" sz="1000">
              <a:solidFill>
                <a:sysClr val="windowText" lastClr="000000"/>
              </a:solidFill>
              <a:latin typeface="Arial" panose="020B0604020202020204" pitchFamily="34" charset="0"/>
              <a:cs typeface="Arial" panose="020B0604020202020204" pitchFamily="34" charset="0"/>
            </a:endParaRPr>
          </a:p>
        </xdr:txBody>
      </xdr:sp>
      <xdr:sp macro="" textlink="">
        <xdr:nvSpPr>
          <xdr:cNvPr id="7" name="Stačiakampis 11"/>
          <xdr:cNvSpPr/>
        </xdr:nvSpPr>
        <xdr:spPr>
          <a:xfrm>
            <a:off x="3289437" y="6103041"/>
            <a:ext cx="5029201" cy="428625"/>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latin typeface="Arial" panose="020B0604020202020204" pitchFamily="34" charset="0"/>
                <a:cs typeface="Arial" panose="020B0604020202020204" pitchFamily="34" charset="0"/>
              </a:rPr>
              <a:t>E</a:t>
            </a:r>
            <a:r>
              <a:rPr lang="lt-LT" sz="1100" b="1">
                <a:solidFill>
                  <a:sysClr val="windowText" lastClr="000000"/>
                </a:solidFill>
                <a:latin typeface="Arial" panose="020B0604020202020204" pitchFamily="34" charset="0"/>
                <a:cs typeface="Arial" panose="020B0604020202020204" pitchFamily="34" charset="0"/>
              </a:rPr>
              <a:t>konominių pajėgumų </a:t>
            </a:r>
            <a:r>
              <a:rPr lang="en-US" sz="1100" b="1">
                <a:solidFill>
                  <a:sysClr val="windowText" lastClr="000000"/>
                </a:solidFill>
                <a:latin typeface="Arial" panose="020B0604020202020204" pitchFamily="34" charset="0"/>
                <a:cs typeface="Arial" panose="020B0604020202020204" pitchFamily="34" charset="0"/>
              </a:rPr>
              <a:t>vi</a:t>
            </a:r>
            <a:r>
              <a:rPr lang="lt-LT" sz="1100" b="1">
                <a:solidFill>
                  <a:sysClr val="windowText" lastClr="000000"/>
                </a:solidFill>
                <a:latin typeface="Arial" panose="020B0604020202020204" pitchFamily="34" charset="0"/>
                <a:cs typeface="Arial" panose="020B0604020202020204" pitchFamily="34" charset="0"/>
              </a:rPr>
              <a:t>suma</a:t>
            </a:r>
          </a:p>
          <a:p>
            <a:pPr algn="ctr"/>
            <a:r>
              <a:rPr lang="lt-LT" sz="1000">
                <a:solidFill>
                  <a:sysClr val="windowText" lastClr="000000"/>
                </a:solidFill>
                <a:latin typeface="Arial" panose="020B0604020202020204" pitchFamily="34" charset="0"/>
                <a:cs typeface="Arial" panose="020B0604020202020204" pitchFamily="34" charset="0"/>
              </a:rPr>
              <a:t>(Produkcijos atotrūkis, proc. pot. BVP)</a:t>
            </a:r>
          </a:p>
        </xdr:txBody>
      </xdr:sp>
    </xdr:grpSp>
    <xdr:clientData/>
  </xdr:twoCellAnchor>
  <xdr:twoCellAnchor>
    <xdr:from>
      <xdr:col>2</xdr:col>
      <xdr:colOff>302731</xdr:colOff>
      <xdr:row>20</xdr:row>
      <xdr:rowOff>92352</xdr:rowOff>
    </xdr:from>
    <xdr:to>
      <xdr:col>4</xdr:col>
      <xdr:colOff>273327</xdr:colOff>
      <xdr:row>21</xdr:row>
      <xdr:rowOff>111402</xdr:rowOff>
    </xdr:to>
    <xdr:sp macro="" textlink="">
      <xdr:nvSpPr>
        <xdr:cNvPr id="8" name="Stačiakampis 12"/>
        <xdr:cNvSpPr/>
      </xdr:nvSpPr>
      <xdr:spPr>
        <a:xfrm>
          <a:off x="3055456" y="5483502"/>
          <a:ext cx="1304096"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900">
              <a:solidFill>
                <a:sysClr val="windowText" lastClr="000000"/>
              </a:solidFill>
              <a:latin typeface="Arial" panose="020B0604020202020204" pitchFamily="34" charset="0"/>
              <a:cs typeface="Arial" panose="020B0604020202020204" pitchFamily="34" charset="0"/>
            </a:rPr>
            <a:t>Anticiklinis</a:t>
          </a:r>
          <a:r>
            <a:rPr lang="lt-LT" sz="900" baseline="0">
              <a:solidFill>
                <a:sysClr val="windowText" lastClr="000000"/>
              </a:solidFill>
              <a:latin typeface="Arial" panose="020B0604020202020204" pitchFamily="34" charset="0"/>
              <a:cs typeface="Arial" panose="020B0604020202020204" pitchFamily="34" charset="0"/>
            </a:rPr>
            <a:t> skatinimas</a:t>
          </a:r>
          <a:endParaRPr lang="lt-LT"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297984</xdr:colOff>
      <xdr:row>5</xdr:row>
      <xdr:rowOff>44376</xdr:rowOff>
    </xdr:from>
    <xdr:to>
      <xdr:col>4</xdr:col>
      <xdr:colOff>501736</xdr:colOff>
      <xdr:row>6</xdr:row>
      <xdr:rowOff>81233</xdr:rowOff>
    </xdr:to>
    <xdr:sp macro="" textlink="">
      <xdr:nvSpPr>
        <xdr:cNvPr id="9" name="Stačiakampis 13"/>
        <xdr:cNvSpPr/>
      </xdr:nvSpPr>
      <xdr:spPr>
        <a:xfrm>
          <a:off x="3050709" y="2578026"/>
          <a:ext cx="1537252" cy="2178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900">
              <a:solidFill>
                <a:sysClr val="windowText" lastClr="000000"/>
              </a:solidFill>
              <a:latin typeface="Arial" panose="020B0604020202020204" pitchFamily="34" charset="0"/>
              <a:cs typeface="Arial" panose="020B0604020202020204" pitchFamily="34" charset="0"/>
            </a:rPr>
            <a:t>Prociklinis</a:t>
          </a:r>
          <a:r>
            <a:rPr lang="lt-LT" sz="900" baseline="0">
              <a:solidFill>
                <a:sysClr val="windowText" lastClr="000000"/>
              </a:solidFill>
              <a:latin typeface="Arial" panose="020B0604020202020204" pitchFamily="34" charset="0"/>
              <a:cs typeface="Arial" panose="020B0604020202020204" pitchFamily="34" charset="0"/>
            </a:rPr>
            <a:t> konsolidavimas</a:t>
          </a:r>
          <a:endParaRPr lang="lt-LT"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xdr:col>
      <xdr:colOff>226218</xdr:colOff>
      <xdr:row>17</xdr:row>
      <xdr:rowOff>154782</xdr:rowOff>
    </xdr:from>
    <xdr:to>
      <xdr:col>5</xdr:col>
      <xdr:colOff>381000</xdr:colOff>
      <xdr:row>20</xdr:row>
      <xdr:rowOff>33130</xdr:rowOff>
    </xdr:to>
    <xdr:sp macro="" textlink="">
      <xdr:nvSpPr>
        <xdr:cNvPr id="10" name="Rectangle 28"/>
        <xdr:cNvSpPr/>
      </xdr:nvSpPr>
      <xdr:spPr>
        <a:xfrm>
          <a:off x="3645693" y="5003007"/>
          <a:ext cx="1488282" cy="42127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000">
              <a:solidFill>
                <a:schemeClr val="accent5"/>
              </a:solidFill>
            </a:rPr>
            <a:t>Normal</a:t>
          </a:r>
          <a:r>
            <a:rPr lang="lt-LT" sz="1000">
              <a:solidFill>
                <a:schemeClr val="accent5"/>
              </a:solidFill>
            </a:rPr>
            <a:t>ūs</a:t>
          </a:r>
          <a:r>
            <a:rPr lang="lt-LT" sz="1000" baseline="0">
              <a:solidFill>
                <a:schemeClr val="accent5"/>
              </a:solidFill>
            </a:rPr>
            <a:t> </a:t>
          </a:r>
          <a:r>
            <a:rPr lang="lt-LT" sz="1000" baseline="0">
              <a:solidFill>
                <a:schemeClr val="accent5"/>
              </a:solidFill>
              <a:latin typeface="+mn-lt"/>
            </a:rPr>
            <a:t>laikai</a:t>
          </a:r>
          <a:r>
            <a:rPr lang="lt-LT" sz="1000" baseline="0">
              <a:solidFill>
                <a:schemeClr val="accent5"/>
              </a:solidFill>
            </a:rPr>
            <a:t>:</a:t>
          </a:r>
        </a:p>
        <a:p>
          <a:pPr algn="l"/>
          <a:r>
            <a:rPr lang="lt-LT" sz="1000" baseline="0">
              <a:solidFill>
                <a:schemeClr val="accent5"/>
              </a:solidFill>
            </a:rPr>
            <a:t>–</a:t>
          </a:r>
          <a:r>
            <a:rPr lang="en-US" sz="1000" baseline="0">
              <a:solidFill>
                <a:schemeClr val="accent5"/>
              </a:solidFill>
            </a:rPr>
            <a:t>1,5 ≤ atotr</a:t>
          </a:r>
          <a:r>
            <a:rPr lang="lt-LT" sz="1000" baseline="0">
              <a:solidFill>
                <a:schemeClr val="accent5"/>
              </a:solidFill>
            </a:rPr>
            <a:t>ūkis &lt; </a:t>
          </a:r>
          <a:r>
            <a:rPr lang="en-US" sz="1000" baseline="0">
              <a:solidFill>
                <a:schemeClr val="accent5"/>
              </a:solidFill>
            </a:rPr>
            <a:t>1,5</a:t>
          </a:r>
          <a:r>
            <a:rPr lang="lt-LT" sz="1000" baseline="0">
              <a:solidFill>
                <a:schemeClr val="accent5"/>
              </a:solidFill>
            </a:rPr>
            <a:t> </a:t>
          </a:r>
          <a:endParaRPr lang="lt-LT" sz="1000">
            <a:solidFill>
              <a:schemeClr val="accent5"/>
            </a:solidFill>
          </a:endParaRPr>
        </a:p>
      </xdr:txBody>
    </xdr:sp>
    <xdr:clientData/>
  </xdr:twoCellAnchor>
  <xdr:twoCellAnchor>
    <xdr:from>
      <xdr:col>5</xdr:col>
      <xdr:colOff>107674</xdr:colOff>
      <xdr:row>17</xdr:row>
      <xdr:rowOff>165653</xdr:rowOff>
    </xdr:from>
    <xdr:to>
      <xdr:col>6</xdr:col>
      <xdr:colOff>140804</xdr:colOff>
      <xdr:row>18</xdr:row>
      <xdr:rowOff>115956</xdr:rowOff>
    </xdr:to>
    <xdr:cxnSp macro="">
      <xdr:nvCxnSpPr>
        <xdr:cNvPr id="11" name="Straight Arrow Connector 32"/>
        <xdr:cNvCxnSpPr/>
      </xdr:nvCxnSpPr>
      <xdr:spPr>
        <a:xfrm flipV="1">
          <a:off x="4860649" y="5013878"/>
          <a:ext cx="699880" cy="131278"/>
        </a:xfrm>
        <a:prstGeom prst="straightConnector1">
          <a:avLst/>
        </a:prstGeom>
        <a:ln>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140803</xdr:colOff>
      <xdr:row>10</xdr:row>
      <xdr:rowOff>36444</xdr:rowOff>
    </xdr:from>
    <xdr:to>
      <xdr:col>10</xdr:col>
      <xdr:colOff>405848</xdr:colOff>
      <xdr:row>12</xdr:row>
      <xdr:rowOff>94421</xdr:rowOff>
    </xdr:to>
    <xdr:sp macro="" textlink="">
      <xdr:nvSpPr>
        <xdr:cNvPr id="12" name="Rectangle 34"/>
        <xdr:cNvSpPr/>
      </xdr:nvSpPr>
      <xdr:spPr>
        <a:xfrm>
          <a:off x="6894028" y="3474969"/>
          <a:ext cx="1598545" cy="41992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000">
              <a:solidFill>
                <a:schemeClr val="accent5"/>
              </a:solidFill>
              <a:latin typeface="+mn-lt"/>
            </a:rPr>
            <a:t>Neutrali fiskalin</a:t>
          </a:r>
          <a:r>
            <a:rPr lang="lt-LT" sz="1000">
              <a:solidFill>
                <a:schemeClr val="accent5"/>
              </a:solidFill>
              <a:latin typeface="+mn-lt"/>
            </a:rPr>
            <a:t>ė</a:t>
          </a:r>
          <a:r>
            <a:rPr lang="lt-LT" sz="1000" baseline="0">
              <a:solidFill>
                <a:schemeClr val="accent5"/>
              </a:solidFill>
              <a:latin typeface="+mn-lt"/>
            </a:rPr>
            <a:t> politika:</a:t>
          </a:r>
        </a:p>
        <a:p>
          <a:pPr algn="l"/>
          <a:r>
            <a:rPr lang="lt-LT" sz="1000" baseline="0">
              <a:solidFill>
                <a:schemeClr val="accent5"/>
              </a:solidFill>
              <a:latin typeface="+mn-lt"/>
            </a:rPr>
            <a:t>–0,</a:t>
          </a:r>
          <a:r>
            <a:rPr lang="en-US" sz="1000" baseline="0">
              <a:solidFill>
                <a:schemeClr val="accent5"/>
              </a:solidFill>
              <a:latin typeface="+mn-lt"/>
            </a:rPr>
            <a:t>2 ≤ PSB pokytis </a:t>
          </a:r>
          <a:r>
            <a:rPr lang="lt-LT" sz="1000" baseline="0">
              <a:solidFill>
                <a:schemeClr val="accent5"/>
              </a:solidFill>
              <a:latin typeface="+mn-lt"/>
            </a:rPr>
            <a:t>&lt; </a:t>
          </a:r>
          <a:r>
            <a:rPr lang="en-US" sz="1000" baseline="0">
              <a:solidFill>
                <a:schemeClr val="accent5"/>
              </a:solidFill>
              <a:latin typeface="+mn-lt"/>
            </a:rPr>
            <a:t>0,2</a:t>
          </a:r>
          <a:r>
            <a:rPr lang="lt-LT" sz="1000" baseline="0">
              <a:solidFill>
                <a:schemeClr val="accent5"/>
              </a:solidFill>
              <a:latin typeface="+mn-lt"/>
            </a:rPr>
            <a:t> </a:t>
          </a:r>
          <a:endParaRPr lang="lt-LT" sz="1000">
            <a:solidFill>
              <a:schemeClr val="accent5"/>
            </a:solidFill>
            <a:latin typeface="+mn-lt"/>
          </a:endParaRPr>
        </a:p>
      </xdr:txBody>
    </xdr:sp>
    <xdr:clientData/>
  </xdr:twoCellAnchor>
  <xdr:twoCellAnchor>
    <xdr:from>
      <xdr:col>9</xdr:col>
      <xdr:colOff>115958</xdr:colOff>
      <xdr:row>12</xdr:row>
      <xdr:rowOff>41413</xdr:rowOff>
    </xdr:from>
    <xdr:to>
      <xdr:col>9</xdr:col>
      <xdr:colOff>314738</xdr:colOff>
      <xdr:row>13</xdr:row>
      <xdr:rowOff>66260</xdr:rowOff>
    </xdr:to>
    <xdr:cxnSp macro="">
      <xdr:nvCxnSpPr>
        <xdr:cNvPr id="13" name="Straight Arrow Connector 36"/>
        <xdr:cNvCxnSpPr/>
      </xdr:nvCxnSpPr>
      <xdr:spPr>
        <a:xfrm flipH="1">
          <a:off x="7535933" y="3841888"/>
          <a:ext cx="198780" cy="234397"/>
        </a:xfrm>
        <a:prstGeom prst="straightConnector1">
          <a:avLst/>
        </a:prstGeom>
        <a:ln>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5.xml><?xml version="1.0" encoding="utf-8"?>
<c:userShapes xmlns:c="http://schemas.openxmlformats.org/drawingml/2006/chart">
  <cdr:relSizeAnchor xmlns:cdr="http://schemas.openxmlformats.org/drawingml/2006/chartDrawing">
    <cdr:from>
      <cdr:x>0.88569</cdr:x>
      <cdr:y>0.50083</cdr:y>
    </cdr:from>
    <cdr:to>
      <cdr:x>1</cdr:x>
      <cdr:y>0.66466</cdr:y>
    </cdr:to>
    <cdr:sp macro="" textlink="">
      <cdr:nvSpPr>
        <cdr:cNvPr id="3" name="Stačiakampis 2"/>
        <cdr:cNvSpPr/>
      </cdr:nvSpPr>
      <cdr:spPr>
        <a:xfrm xmlns:a="http://schemas.openxmlformats.org/drawingml/2006/main">
          <a:off x="6303949" y="2228798"/>
          <a:ext cx="813608" cy="729079"/>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lt-LT" sz="1100">
              <a:solidFill>
                <a:sysClr val="windowText" lastClr="000000"/>
              </a:solidFill>
              <a:latin typeface="Arial" panose="020B0604020202020204" pitchFamily="34" charset="0"/>
              <a:cs typeface="Arial" panose="020B0604020202020204" pitchFamily="34" charset="0"/>
            </a:rPr>
            <a:t>Augimą skatinanti</a:t>
          </a:r>
          <a:r>
            <a:rPr lang="lt-LT" sz="1100" baseline="0">
              <a:solidFill>
                <a:sysClr val="windowText" lastClr="000000"/>
              </a:solidFill>
              <a:latin typeface="Arial" panose="020B0604020202020204" pitchFamily="34" charset="0"/>
              <a:cs typeface="Arial" panose="020B0604020202020204" pitchFamily="34" charset="0"/>
            </a:rPr>
            <a:t> fiskalinė politika </a:t>
          </a:r>
          <a:endParaRPr lang="lt-LT" sz="10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0.1395</cdr:x>
      <cdr:y>0.01745</cdr:y>
    </cdr:from>
    <cdr:to>
      <cdr:x>0.51057</cdr:x>
      <cdr:y>0.08063</cdr:y>
    </cdr:to>
    <cdr:sp macro="" textlink="">
      <cdr:nvSpPr>
        <cdr:cNvPr id="4" name="Stačiakampis 3"/>
        <cdr:cNvSpPr/>
      </cdr:nvSpPr>
      <cdr:spPr>
        <a:xfrm xmlns:a="http://schemas.openxmlformats.org/drawingml/2006/main">
          <a:off x="988486" y="76903"/>
          <a:ext cx="2629395" cy="27836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lt-LT" sz="1100">
              <a:solidFill>
                <a:sysClr val="windowText" lastClr="000000"/>
              </a:solidFill>
              <a:latin typeface="Arial" panose="020B0604020202020204" pitchFamily="34" charset="0"/>
              <a:cs typeface="Arial" panose="020B0604020202020204" pitchFamily="34" charset="0"/>
            </a:rPr>
            <a:t>Nepalankus ekonomikos laikotarpis </a:t>
          </a:r>
          <a:endParaRPr lang="lt-LT" sz="105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0.53325</cdr:x>
      <cdr:y>0.01206</cdr:y>
    </cdr:from>
    <cdr:to>
      <cdr:x>0.87657</cdr:x>
      <cdr:y>0.08314</cdr:y>
    </cdr:to>
    <cdr:sp macro="" textlink="">
      <cdr:nvSpPr>
        <cdr:cNvPr id="5" name="Stačiakampis 4"/>
        <cdr:cNvSpPr/>
      </cdr:nvSpPr>
      <cdr:spPr>
        <a:xfrm xmlns:a="http://schemas.openxmlformats.org/drawingml/2006/main">
          <a:off x="3778568" y="53156"/>
          <a:ext cx="2432759" cy="31317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lt-LT" sz="1100">
              <a:solidFill>
                <a:sysClr val="windowText" lastClr="000000"/>
              </a:solidFill>
              <a:latin typeface="Arial" panose="020B0604020202020204" pitchFamily="34" charset="0"/>
              <a:cs typeface="Arial" panose="020B0604020202020204" pitchFamily="34" charset="0"/>
            </a:rPr>
            <a:t>Įprastos ekonomikos sąlygos </a:t>
          </a:r>
          <a:endParaRPr lang="lt-LT" sz="10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0.0093</cdr:x>
      <cdr:y>0.02824</cdr:y>
    </cdr:from>
    <cdr:to>
      <cdr:x>0.08225</cdr:x>
      <cdr:y>0.84163</cdr:y>
    </cdr:to>
    <cdr:sp macro="" textlink="">
      <cdr:nvSpPr>
        <cdr:cNvPr id="7" name="Stačiakampis 6"/>
        <cdr:cNvSpPr/>
      </cdr:nvSpPr>
      <cdr:spPr>
        <a:xfrm xmlns:a="http://schemas.openxmlformats.org/drawingml/2006/main">
          <a:off x="66714" y="123752"/>
          <a:ext cx="523314" cy="3564721"/>
        </a:xfrm>
        <a:prstGeom xmlns:a="http://schemas.openxmlformats.org/drawingml/2006/main" prst="rect">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vert="vert270" anchor="ctr"/>
        <a:lstStyle xmlns:a="http://schemas.openxmlformats.org/drawingml/2006/main"/>
        <a:p xmlns:a="http://schemas.openxmlformats.org/drawingml/2006/main">
          <a:pPr algn="ctr"/>
          <a:r>
            <a:rPr lang="lt-LT" sz="1100" b="1">
              <a:solidFill>
                <a:sysClr val="windowText" lastClr="000000"/>
              </a:solidFill>
              <a:latin typeface="Arial" panose="020B0604020202020204" pitchFamily="34" charset="0"/>
              <a:cs typeface="Arial" panose="020B0604020202020204" pitchFamily="34" charset="0"/>
            </a:rPr>
            <a:t>Fiskalinis koregavimas</a:t>
          </a:r>
        </a:p>
        <a:p xmlns:a="http://schemas.openxmlformats.org/drawingml/2006/main">
          <a:pPr algn="ctr"/>
          <a:r>
            <a:rPr lang="lt-LT" sz="1100">
              <a:solidFill>
                <a:sysClr val="windowText" lastClr="000000"/>
              </a:solidFill>
              <a:latin typeface="Arial" panose="020B0604020202020204" pitchFamily="34" charset="0"/>
              <a:cs typeface="Arial" panose="020B0604020202020204" pitchFamily="34" charset="0"/>
            </a:rPr>
            <a:t>(Struktūrinio pirminio balanso pokytis, proc.</a:t>
          </a:r>
          <a:r>
            <a:rPr lang="en-US" sz="1100">
              <a:solidFill>
                <a:sysClr val="windowText" lastClr="000000"/>
              </a:solidFill>
              <a:latin typeface="Arial" panose="020B0604020202020204" pitchFamily="34" charset="0"/>
              <a:cs typeface="Arial" panose="020B0604020202020204" pitchFamily="34" charset="0"/>
            </a:rPr>
            <a:t> p.</a:t>
          </a:r>
          <a:r>
            <a:rPr lang="lt-LT" sz="1100">
              <a:solidFill>
                <a:sysClr val="windowText" lastClr="000000"/>
              </a:solidFill>
              <a:latin typeface="Arial" panose="020B0604020202020204" pitchFamily="34" charset="0"/>
              <a:cs typeface="Arial" panose="020B0604020202020204" pitchFamily="34" charset="0"/>
            </a:rPr>
            <a:t> BVP)</a:t>
          </a:r>
        </a:p>
      </cdr:txBody>
    </cdr:sp>
  </cdr:relSizeAnchor>
  <cdr:relSizeAnchor xmlns:cdr="http://schemas.openxmlformats.org/drawingml/2006/chartDrawing">
    <cdr:from>
      <cdr:x>0.66921</cdr:x>
      <cdr:y>0.10151</cdr:y>
    </cdr:from>
    <cdr:to>
      <cdr:x>0.88662</cdr:x>
      <cdr:y>0.15227</cdr:y>
    </cdr:to>
    <cdr:sp macro="" textlink="">
      <cdr:nvSpPr>
        <cdr:cNvPr id="6" name="Stačiakampis 5"/>
        <cdr:cNvSpPr/>
      </cdr:nvSpPr>
      <cdr:spPr>
        <a:xfrm xmlns:a="http://schemas.openxmlformats.org/drawingml/2006/main">
          <a:off x="4742002" y="447261"/>
          <a:ext cx="1540566" cy="22363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lt-LT" sz="900">
              <a:solidFill>
                <a:sysClr val="windowText" lastClr="000000"/>
              </a:solidFill>
              <a:latin typeface="Arial" panose="020B0604020202020204" pitchFamily="34" charset="0"/>
              <a:cs typeface="Arial" panose="020B0604020202020204" pitchFamily="34" charset="0"/>
            </a:rPr>
            <a:t>Anticiklinis</a:t>
          </a:r>
          <a:r>
            <a:rPr lang="lt-LT" sz="900" baseline="0">
              <a:solidFill>
                <a:sysClr val="windowText" lastClr="000000"/>
              </a:solidFill>
              <a:latin typeface="Arial" panose="020B0604020202020204" pitchFamily="34" charset="0"/>
              <a:cs typeface="Arial" panose="020B0604020202020204" pitchFamily="34" charset="0"/>
            </a:rPr>
            <a:t> konsolidavimas</a:t>
          </a:r>
          <a:endParaRPr lang="lt-LT"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0.71012</cdr:x>
      <cdr:y>0.74665</cdr:y>
    </cdr:from>
    <cdr:to>
      <cdr:x>0.89129</cdr:x>
      <cdr:y>0.79206</cdr:y>
    </cdr:to>
    <cdr:sp macro="" textlink="">
      <cdr:nvSpPr>
        <cdr:cNvPr id="8" name="Stačiakampis 7"/>
        <cdr:cNvSpPr/>
      </cdr:nvSpPr>
      <cdr:spPr>
        <a:xfrm xmlns:a="http://schemas.openxmlformats.org/drawingml/2006/main">
          <a:off x="5031894" y="3289699"/>
          <a:ext cx="1283805" cy="2000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lt-LT" sz="900" baseline="0">
              <a:solidFill>
                <a:sysClr val="windowText" lastClr="000000"/>
              </a:solidFill>
              <a:latin typeface="Arial" panose="020B0604020202020204" pitchFamily="34" charset="0"/>
              <a:cs typeface="Arial" panose="020B0604020202020204" pitchFamily="34" charset="0"/>
            </a:rPr>
            <a:t>Prociklinis skatinimas</a:t>
          </a:r>
          <a:endParaRPr lang="lt-LT" sz="9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0</xdr:col>
      <xdr:colOff>647633</xdr:colOff>
      <xdr:row>3</xdr:row>
      <xdr:rowOff>74543</xdr:rowOff>
    </xdr:from>
    <xdr:to>
      <xdr:col>7</xdr:col>
      <xdr:colOff>107674</xdr:colOff>
      <xdr:row>19</xdr:row>
      <xdr:rowOff>37887</xdr:rowOff>
    </xdr:to>
    <xdr:graphicFrame macro="">
      <xdr:nvGraphicFramePr>
        <xdr:cNvPr id="2"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0.86011</cdr:x>
      <cdr:y>0.9489</cdr:y>
    </cdr:from>
    <cdr:to>
      <cdr:x>0.87414</cdr:x>
      <cdr:y>0.97046</cdr:y>
    </cdr:to>
    <cdr:sp macro="" textlink="">
      <cdr:nvSpPr>
        <cdr:cNvPr id="2" name="Ovalas 1"/>
        <cdr:cNvSpPr/>
      </cdr:nvSpPr>
      <cdr:spPr>
        <a:xfrm xmlns:a="http://schemas.openxmlformats.org/drawingml/2006/main">
          <a:off x="3674577" y="2731706"/>
          <a:ext cx="59940" cy="62068"/>
        </a:xfrm>
        <a:prstGeom xmlns:a="http://schemas.openxmlformats.org/drawingml/2006/main" prst="ellipse">
          <a:avLst/>
        </a:prstGeom>
        <a:solidFill xmlns:a="http://schemas.openxmlformats.org/drawingml/2006/main">
          <a:srgbClr val="D41A1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lt-LT" sz="1100"/>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0</xdr:colOff>
      <xdr:row>3</xdr:row>
      <xdr:rowOff>39158</xdr:rowOff>
    </xdr:from>
    <xdr:to>
      <xdr:col>13</xdr:col>
      <xdr:colOff>530900</xdr:colOff>
      <xdr:row>50</xdr:row>
      <xdr:rowOff>134436</xdr:rowOff>
    </xdr:to>
    <xdr:grpSp>
      <xdr:nvGrpSpPr>
        <xdr:cNvPr id="2" name="Grupė 1"/>
        <xdr:cNvGrpSpPr/>
      </xdr:nvGrpSpPr>
      <xdr:grpSpPr>
        <a:xfrm>
          <a:off x="683559" y="599452"/>
          <a:ext cx="9697312" cy="8522102"/>
          <a:chOff x="9986529" y="2262621"/>
          <a:chExt cx="9658514" cy="8722215"/>
        </a:xfrm>
      </xdr:grpSpPr>
      <xdr:graphicFrame macro="">
        <xdr:nvGraphicFramePr>
          <xdr:cNvPr id="3" name="Diagrama 2">
            <a:extLst>
              <a:ext uri="{FF2B5EF4-FFF2-40B4-BE49-F238E27FC236}">
                <a16:creationId xmlns:a16="http://schemas.microsoft.com/office/drawing/2014/main" xmlns="" id="{00000000-0008-0000-0000-000002000000}"/>
              </a:ext>
            </a:extLst>
          </xdr:cNvPr>
          <xdr:cNvGraphicFramePr/>
        </xdr:nvGraphicFramePr>
        <xdr:xfrm>
          <a:off x="9986529" y="2269980"/>
          <a:ext cx="4683702" cy="306575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Diagrama 3">
            <a:extLst>
              <a:ext uri="{FF2B5EF4-FFF2-40B4-BE49-F238E27FC236}">
                <a16:creationId xmlns:a16="http://schemas.microsoft.com/office/drawing/2014/main" xmlns="" id="{00000000-0008-0000-0000-000003000000}"/>
              </a:ext>
            </a:extLst>
          </xdr:cNvPr>
          <xdr:cNvGraphicFramePr>
            <a:graphicFrameLocks/>
          </xdr:cNvGraphicFramePr>
        </xdr:nvGraphicFramePr>
        <xdr:xfrm>
          <a:off x="9992591" y="5080388"/>
          <a:ext cx="4685434" cy="3070081"/>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Diagrama 4">
            <a:extLst>
              <a:ext uri="{FF2B5EF4-FFF2-40B4-BE49-F238E27FC236}">
                <a16:creationId xmlns:a16="http://schemas.microsoft.com/office/drawing/2014/main" xmlns="" id="{00000000-0008-0000-0000-000004000000}"/>
              </a:ext>
            </a:extLst>
          </xdr:cNvPr>
          <xdr:cNvGraphicFramePr>
            <a:graphicFrameLocks/>
          </xdr:cNvGraphicFramePr>
        </xdr:nvGraphicFramePr>
        <xdr:xfrm>
          <a:off x="10066467" y="7914036"/>
          <a:ext cx="4687200" cy="30708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Diagrama 5">
            <a:extLst>
              <a:ext uri="{FF2B5EF4-FFF2-40B4-BE49-F238E27FC236}">
                <a16:creationId xmlns:a16="http://schemas.microsoft.com/office/drawing/2014/main" xmlns="" id="{00000000-0008-0000-0000-000006000000}"/>
              </a:ext>
            </a:extLst>
          </xdr:cNvPr>
          <xdr:cNvGraphicFramePr>
            <a:graphicFrameLocks/>
          </xdr:cNvGraphicFramePr>
        </xdr:nvGraphicFramePr>
        <xdr:xfrm>
          <a:off x="14937798" y="2262621"/>
          <a:ext cx="4695825" cy="3064886"/>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Diagrama 6">
            <a:extLst>
              <a:ext uri="{FF2B5EF4-FFF2-40B4-BE49-F238E27FC236}">
                <a16:creationId xmlns:a16="http://schemas.microsoft.com/office/drawing/2014/main" xmlns="" id="{00000000-0008-0000-0000-000007000000}"/>
              </a:ext>
            </a:extLst>
          </xdr:cNvPr>
          <xdr:cNvGraphicFramePr>
            <a:graphicFrameLocks/>
          </xdr:cNvGraphicFramePr>
        </xdr:nvGraphicFramePr>
        <xdr:xfrm>
          <a:off x="14947486" y="5069711"/>
          <a:ext cx="4697557" cy="3060556"/>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Diagrama 7">
            <a:extLst>
              <a:ext uri="{FF2B5EF4-FFF2-40B4-BE49-F238E27FC236}">
                <a16:creationId xmlns:a16="http://schemas.microsoft.com/office/drawing/2014/main" xmlns="" id="{00000000-0008-0000-0000-000008000000}"/>
              </a:ext>
            </a:extLst>
          </xdr:cNvPr>
          <xdr:cNvGraphicFramePr>
            <a:graphicFrameLocks/>
          </xdr:cNvGraphicFramePr>
        </xdr:nvGraphicFramePr>
        <xdr:xfrm>
          <a:off x="14936932" y="7892685"/>
          <a:ext cx="4697557" cy="307441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189441</xdr:colOff>
      <xdr:row>3</xdr:row>
      <xdr:rowOff>152400</xdr:rowOff>
    </xdr:from>
    <xdr:to>
      <xdr:col>2</xdr:col>
      <xdr:colOff>8439150</xdr:colOff>
      <xdr:row>50</xdr:row>
      <xdr:rowOff>116417</xdr:rowOff>
    </xdr:to>
    <xdr:grpSp>
      <xdr:nvGrpSpPr>
        <xdr:cNvPr id="2" name="Grupė 1"/>
        <xdr:cNvGrpSpPr/>
      </xdr:nvGrpSpPr>
      <xdr:grpSpPr>
        <a:xfrm>
          <a:off x="875241" y="714375"/>
          <a:ext cx="8754534" cy="8679392"/>
          <a:chOff x="867834" y="3117115"/>
          <a:chExt cx="8767203" cy="8376726"/>
        </a:xfrm>
      </xdr:grpSpPr>
      <xdr:graphicFrame macro="">
        <xdr:nvGraphicFramePr>
          <xdr:cNvPr id="3" name="Diagrama 2">
            <a:extLst>
              <a:ext uri="{FF2B5EF4-FFF2-40B4-BE49-F238E27FC236}">
                <a16:creationId xmlns:a16="http://schemas.microsoft.com/office/drawing/2014/main" xmlns="" id="{00000000-0008-0000-0B00-000003000000}"/>
              </a:ext>
            </a:extLst>
          </xdr:cNvPr>
          <xdr:cNvGraphicFramePr>
            <a:graphicFrameLocks/>
          </xdr:cNvGraphicFramePr>
        </xdr:nvGraphicFramePr>
        <xdr:xfrm>
          <a:off x="867834" y="8613841"/>
          <a:ext cx="8640000" cy="288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Diagrama 3">
            <a:extLst>
              <a:ext uri="{FF2B5EF4-FFF2-40B4-BE49-F238E27FC236}">
                <a16:creationId xmlns:a16="http://schemas.microsoft.com/office/drawing/2014/main" xmlns="" id="{00000000-0008-0000-0000-000005000000}"/>
              </a:ext>
            </a:extLst>
          </xdr:cNvPr>
          <xdr:cNvGraphicFramePr>
            <a:graphicFrameLocks/>
          </xdr:cNvGraphicFramePr>
        </xdr:nvGraphicFramePr>
        <xdr:xfrm>
          <a:off x="939515" y="3117115"/>
          <a:ext cx="8640000" cy="288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Diagrama 3">
            <a:extLst>
              <a:ext uri="{FF2B5EF4-FFF2-40B4-BE49-F238E27FC236}">
                <a16:creationId xmlns:a16="http://schemas.microsoft.com/office/drawing/2014/main" xmlns="" id="{B9C9E93A-6322-477B-9B9A-B6747034D8BC}"/>
              </a:ext>
            </a:extLst>
          </xdr:cNvPr>
          <xdr:cNvGraphicFramePr>
            <a:graphicFrameLocks/>
          </xdr:cNvGraphicFramePr>
        </xdr:nvGraphicFramePr>
        <xdr:xfrm>
          <a:off x="995037" y="6053666"/>
          <a:ext cx="8640000" cy="282708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171450</xdr:colOff>
      <xdr:row>50</xdr:row>
      <xdr:rowOff>95250</xdr:rowOff>
    </xdr:from>
    <xdr:to>
      <xdr:col>2</xdr:col>
      <xdr:colOff>8553450</xdr:colOff>
      <xdr:row>80</xdr:row>
      <xdr:rowOff>99911</xdr:rowOff>
    </xdr:to>
    <xdr:grpSp>
      <xdr:nvGrpSpPr>
        <xdr:cNvPr id="6" name="Grupė 5"/>
        <xdr:cNvGrpSpPr/>
      </xdr:nvGrpSpPr>
      <xdr:grpSpPr>
        <a:xfrm>
          <a:off x="857250" y="9372600"/>
          <a:ext cx="8886825" cy="5433911"/>
          <a:chOff x="-275167" y="9376833"/>
          <a:chExt cx="8710491" cy="5751411"/>
        </a:xfrm>
      </xdr:grpSpPr>
      <xdr:graphicFrame macro="">
        <xdr:nvGraphicFramePr>
          <xdr:cNvPr id="7" name="Diagrama 6">
            <a:extLst>
              <a:ext uri="{FF2B5EF4-FFF2-40B4-BE49-F238E27FC236}">
                <a16:creationId xmlns="" xmlns:a16="http://schemas.microsoft.com/office/drawing/2014/main" id="{00000000-0008-0000-0700-000005000000}"/>
              </a:ext>
            </a:extLst>
          </xdr:cNvPr>
          <xdr:cNvGraphicFramePr>
            <a:graphicFrameLocks/>
          </xdr:cNvGraphicFramePr>
        </xdr:nvGraphicFramePr>
        <xdr:xfrm>
          <a:off x="-275167" y="12248244"/>
          <a:ext cx="8640000" cy="28800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8" name="Diagrama 7">
            <a:extLst>
              <a:ext uri="{FF2B5EF4-FFF2-40B4-BE49-F238E27FC236}">
                <a16:creationId xmlns:a16="http://schemas.microsoft.com/office/drawing/2014/main" xmlns="" id="{00000000-0008-0000-0A00-000002000000}"/>
              </a:ext>
            </a:extLst>
          </xdr:cNvPr>
          <xdr:cNvGraphicFramePr>
            <a:graphicFrameLocks/>
          </xdr:cNvGraphicFramePr>
        </xdr:nvGraphicFramePr>
        <xdr:xfrm>
          <a:off x="-204676" y="9376833"/>
          <a:ext cx="8640000" cy="288000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619125</xdr:colOff>
      <xdr:row>4</xdr:row>
      <xdr:rowOff>95250</xdr:rowOff>
    </xdr:from>
    <xdr:to>
      <xdr:col>7</xdr:col>
      <xdr:colOff>245205</xdr:colOff>
      <xdr:row>18</xdr:row>
      <xdr:rowOff>65895</xdr:rowOff>
    </xdr:to>
    <xdr:graphicFrame macro="">
      <xdr:nvGraphicFramePr>
        <xdr:cNvPr id="4" name="Diagrama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0.50386</cdr:x>
      <cdr:y>0.39853</cdr:y>
    </cdr:from>
    <cdr:to>
      <cdr:x>0.5715</cdr:x>
      <cdr:y>0.46435</cdr:y>
    </cdr:to>
    <cdr:sp macro="" textlink="">
      <cdr:nvSpPr>
        <cdr:cNvPr id="4" name="TextBox 3"/>
        <cdr:cNvSpPr txBox="1"/>
      </cdr:nvSpPr>
      <cdr:spPr>
        <a:xfrm xmlns:a="http://schemas.openxmlformats.org/drawingml/2006/main">
          <a:off x="3627785" y="1147765"/>
          <a:ext cx="487016" cy="1895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Arial" panose="020B0604020202020204" pitchFamily="34" charset="0"/>
            <a:cs typeface="Arial" panose="020B0604020202020204" pitchFamily="34" charset="0"/>
          </a:endParaRPr>
        </a:p>
      </cdr:txBody>
    </cdr:sp>
  </cdr:relSizeAnchor>
</c:userShapes>
</file>

<file path=xl/drawings/drawing43.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44.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6"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7"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0.43088</cdr:x>
      <cdr:y>0.04797</cdr:y>
    </cdr:from>
    <cdr:to>
      <cdr:x>0.53378</cdr:x>
      <cdr:y>0.1269</cdr:y>
    </cdr:to>
    <cdr:sp macro="" textlink="">
      <cdr:nvSpPr>
        <cdr:cNvPr id="8"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0.01656</cdr:x>
      <cdr:y>0.01185</cdr:y>
    </cdr:from>
    <cdr:to>
      <cdr:x>0.10486</cdr:x>
      <cdr:y>0.09057</cdr:y>
    </cdr:to>
    <cdr:sp macro="" textlink="">
      <cdr:nvSpPr>
        <cdr:cNvPr id="9" name="TextBox 4"/>
        <cdr:cNvSpPr txBox="1"/>
      </cdr:nvSpPr>
      <cdr:spPr>
        <a:xfrm xmlns:a="http://schemas.openxmlformats.org/drawingml/2006/main">
          <a:off x="146014" y="32244"/>
          <a:ext cx="778356" cy="21419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lt-LT" sz="1050">
              <a:effectLst/>
              <a:latin typeface="Arial" panose="020B0604020202020204" pitchFamily="34" charset="0"/>
              <a:ea typeface="+mn-ea"/>
              <a:cs typeface="Arial" panose="020B0604020202020204" pitchFamily="34" charset="0"/>
            </a:rPr>
            <a:t>mln. EUR</a:t>
          </a:r>
        </a:p>
      </cdr:txBody>
    </cdr:sp>
  </cdr:relSizeAnchor>
  <cdr:relSizeAnchor xmlns:cdr="http://schemas.openxmlformats.org/drawingml/2006/chartDrawing">
    <cdr:from>
      <cdr:x>0.43088</cdr:x>
      <cdr:y>0.04797</cdr:y>
    </cdr:from>
    <cdr:to>
      <cdr:x>0.53378</cdr:x>
      <cdr:y>0.1269</cdr:y>
    </cdr:to>
    <cdr:sp macro="" textlink="">
      <cdr:nvSpPr>
        <cdr:cNvPr id="10"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116416</xdr:colOff>
      <xdr:row>3</xdr:row>
      <xdr:rowOff>95250</xdr:rowOff>
    </xdr:from>
    <xdr:to>
      <xdr:col>12</xdr:col>
      <xdr:colOff>91958</xdr:colOff>
      <xdr:row>52</xdr:row>
      <xdr:rowOff>59210</xdr:rowOff>
    </xdr:to>
    <xdr:grpSp>
      <xdr:nvGrpSpPr>
        <xdr:cNvPr id="2" name="Grupė 1"/>
        <xdr:cNvGrpSpPr/>
      </xdr:nvGrpSpPr>
      <xdr:grpSpPr>
        <a:xfrm>
          <a:off x="116416" y="656167"/>
          <a:ext cx="9130125" cy="8779876"/>
          <a:chOff x="666750" y="638174"/>
          <a:chExt cx="9130125" cy="8779876"/>
        </a:xfrm>
      </xdr:grpSpPr>
      <xdr:graphicFrame macro="">
        <xdr:nvGraphicFramePr>
          <xdr:cNvPr id="3" name="Diagrama 2">
            <a:extLst>
              <a:ext uri="{FF2B5EF4-FFF2-40B4-BE49-F238E27FC236}">
                <a16:creationId xmlns:a16="http://schemas.microsoft.com/office/drawing/2014/main" xmlns="" id="{00000000-0008-0000-0B00-000004000000}"/>
              </a:ext>
            </a:extLst>
          </xdr:cNvPr>
          <xdr:cNvGraphicFramePr>
            <a:graphicFrameLocks/>
          </xdr:cNvGraphicFramePr>
        </xdr:nvGraphicFramePr>
        <xdr:xfrm>
          <a:off x="5467350" y="666749"/>
          <a:ext cx="4320000" cy="216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Diagrama 3">
            <a:extLst>
              <a:ext uri="{FF2B5EF4-FFF2-40B4-BE49-F238E27FC236}">
                <a16:creationId xmlns:a16="http://schemas.microsoft.com/office/drawing/2014/main" xmlns="" id="{00000000-0008-0000-0C00-000004000000}"/>
              </a:ext>
            </a:extLst>
          </xdr:cNvPr>
          <xdr:cNvGraphicFramePr>
            <a:graphicFrameLocks/>
          </xdr:cNvGraphicFramePr>
        </xdr:nvGraphicFramePr>
        <xdr:xfrm>
          <a:off x="666750" y="638174"/>
          <a:ext cx="4320000" cy="216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Diagrama 4">
            <a:extLst>
              <a:ext uri="{FF2B5EF4-FFF2-40B4-BE49-F238E27FC236}">
                <a16:creationId xmlns:a16="http://schemas.microsoft.com/office/drawing/2014/main" xmlns="" id="{00000000-0008-0000-0D00-000002000000}"/>
              </a:ext>
            </a:extLst>
          </xdr:cNvPr>
          <xdr:cNvGraphicFramePr>
            <a:graphicFrameLocks/>
          </xdr:cNvGraphicFramePr>
        </xdr:nvGraphicFramePr>
        <xdr:xfrm>
          <a:off x="5476875" y="2990850"/>
          <a:ext cx="4320000" cy="216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Diagrama 5">
            <a:extLst>
              <a:ext uri="{FF2B5EF4-FFF2-40B4-BE49-F238E27FC236}">
                <a16:creationId xmlns:a16="http://schemas.microsoft.com/office/drawing/2014/main" xmlns="" id="{00000000-0008-0000-1000-000003000000}"/>
              </a:ext>
            </a:extLst>
          </xdr:cNvPr>
          <xdr:cNvGraphicFramePr>
            <a:graphicFrameLocks/>
          </xdr:cNvGraphicFramePr>
        </xdr:nvGraphicFramePr>
        <xdr:xfrm>
          <a:off x="695325" y="2819401"/>
          <a:ext cx="4320000" cy="21600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Diagrama 6">
            <a:extLst>
              <a:ext uri="{FF2B5EF4-FFF2-40B4-BE49-F238E27FC236}">
                <a16:creationId xmlns:a16="http://schemas.microsoft.com/office/drawing/2014/main" xmlns="" id="{00000000-0008-0000-0E00-000003000000}"/>
              </a:ext>
            </a:extLst>
          </xdr:cNvPr>
          <xdr:cNvGraphicFramePr>
            <a:graphicFrameLocks/>
          </xdr:cNvGraphicFramePr>
        </xdr:nvGraphicFramePr>
        <xdr:xfrm>
          <a:off x="676275" y="5019675"/>
          <a:ext cx="4320000" cy="216000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Diagrama 7">
            <a:extLst>
              <a:ext uri="{FF2B5EF4-FFF2-40B4-BE49-F238E27FC236}">
                <a16:creationId xmlns:a16="http://schemas.microsoft.com/office/drawing/2014/main" xmlns="" id="{00000000-0008-0000-0F00-000003000000}"/>
              </a:ext>
            </a:extLst>
          </xdr:cNvPr>
          <xdr:cNvGraphicFramePr>
            <a:graphicFrameLocks/>
          </xdr:cNvGraphicFramePr>
        </xdr:nvGraphicFramePr>
        <xdr:xfrm>
          <a:off x="5476875" y="5019675"/>
          <a:ext cx="4320000" cy="2160000"/>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9" name="Diagrama 8">
            <a:extLst>
              <a:ext uri="{FF2B5EF4-FFF2-40B4-BE49-F238E27FC236}">
                <a16:creationId xmlns:a16="http://schemas.microsoft.com/office/drawing/2014/main" xmlns="" id="{00000000-0008-0000-1100-000003000000}"/>
              </a:ext>
            </a:extLst>
          </xdr:cNvPr>
          <xdr:cNvGraphicFramePr>
            <a:graphicFrameLocks/>
          </xdr:cNvGraphicFramePr>
        </xdr:nvGraphicFramePr>
        <xdr:xfrm>
          <a:off x="676275" y="7258050"/>
          <a:ext cx="4320000" cy="216000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0" name="Diagrama 9">
            <a:extLst>
              <a:ext uri="{FF2B5EF4-FFF2-40B4-BE49-F238E27FC236}">
                <a16:creationId xmlns:a16="http://schemas.microsoft.com/office/drawing/2014/main" xmlns="" id="{00000000-0008-0000-1100-000003000000}"/>
              </a:ext>
            </a:extLst>
          </xdr:cNvPr>
          <xdr:cNvGraphicFramePr>
            <a:graphicFrameLocks/>
          </xdr:cNvGraphicFramePr>
        </xdr:nvGraphicFramePr>
        <xdr:xfrm>
          <a:off x="5781675" y="7705726"/>
          <a:ext cx="2847975" cy="154304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wsDr>
</file>

<file path=xl/drawings/drawing46.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47.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48.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49.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0.76287</cdr:x>
      <cdr:y>0.16126</cdr:y>
    </cdr:from>
    <cdr:to>
      <cdr:x>0.76639</cdr:x>
      <cdr:y>0.87309</cdr:y>
    </cdr:to>
    <cdr:cxnSp macro="">
      <cdr:nvCxnSpPr>
        <cdr:cNvPr id="3" name="Tiesioji jungtis 2"/>
        <cdr:cNvCxnSpPr/>
      </cdr:nvCxnSpPr>
      <cdr:spPr>
        <a:xfrm xmlns:a="http://schemas.openxmlformats.org/drawingml/2006/main" flipH="1" flipV="1">
          <a:off x="3376997" y="403835"/>
          <a:ext cx="15582" cy="1782632"/>
        </a:xfrm>
        <a:prstGeom xmlns:a="http://schemas.openxmlformats.org/drawingml/2006/main" prst="line">
          <a:avLst/>
        </a:prstGeom>
        <a:ln xmlns:a="http://schemas.openxmlformats.org/drawingml/2006/main" w="9525">
          <a:solidFill>
            <a:schemeClr val="accent5"/>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0.64194</cdr:x>
      <cdr:y>0.10461</cdr:y>
    </cdr:from>
    <cdr:to>
      <cdr:x>0.95238</cdr:x>
      <cdr:y>0.2081</cdr:y>
    </cdr:to>
    <cdr:sp macro="" textlink="">
      <cdr:nvSpPr>
        <cdr:cNvPr id="4" name="TextBox 3"/>
        <cdr:cNvSpPr txBox="1"/>
      </cdr:nvSpPr>
      <cdr:spPr>
        <a:xfrm xmlns:a="http://schemas.openxmlformats.org/drawingml/2006/main">
          <a:off x="2841642" y="261966"/>
          <a:ext cx="1374218" cy="25916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100">
              <a:solidFill>
                <a:sysClr val="windowText" lastClr="000000"/>
              </a:solidFill>
            </a:rPr>
            <a:t>Faktas  Projekcija</a:t>
          </a:r>
          <a:endParaRPr lang="en-GB" sz="1100">
            <a:solidFill>
              <a:sysClr val="windowText" lastClr="000000"/>
            </a:solidFill>
          </a:endParaRPr>
        </a:p>
      </cdr:txBody>
    </cdr:sp>
  </cdr:relSizeAnchor>
  <cdr:relSizeAnchor xmlns:cdr="http://schemas.openxmlformats.org/drawingml/2006/chartDrawing">
    <cdr:from>
      <cdr:x>0</cdr:x>
      <cdr:y>0</cdr:y>
    </cdr:from>
    <cdr:to>
      <cdr:x>0.21167</cdr:x>
      <cdr:y>0.10662</cdr:y>
    </cdr:to>
    <cdr:sp macro="" textlink="">
      <cdr:nvSpPr>
        <cdr:cNvPr id="5" name="TextBox 4"/>
        <cdr:cNvSpPr txBox="1"/>
      </cdr:nvSpPr>
      <cdr:spPr>
        <a:xfrm xmlns:a="http://schemas.openxmlformats.org/drawingml/2006/main">
          <a:off x="0" y="0"/>
          <a:ext cx="914400" cy="2590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050"/>
            <a:t>proc. BVP</a:t>
          </a:r>
          <a:endParaRPr lang="en-GB" sz="1050"/>
        </a:p>
      </cdr:txBody>
    </cdr:sp>
  </cdr:relSizeAnchor>
</c:userShapes>
</file>

<file path=xl/drawings/drawing50.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51.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52.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userShapes>
</file>

<file path=xl/drawings/drawing53.xml><?xml version="1.0" encoding="utf-8"?>
<c:userShapes xmlns:c="http://schemas.openxmlformats.org/drawingml/2006/chart">
  <cdr:relSizeAnchor xmlns:cdr="http://schemas.openxmlformats.org/drawingml/2006/chartDrawing">
    <cdr:from>
      <cdr:x>0.27999</cdr:x>
      <cdr:y>0.2785</cdr:y>
    </cdr:from>
    <cdr:to>
      <cdr:x>0.39542</cdr:x>
      <cdr:y>0.53042</cdr:y>
    </cdr:to>
    <cdr:sp macro="" textlink="">
      <cdr:nvSpPr>
        <cdr:cNvPr id="2"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3"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0.27999</cdr:x>
      <cdr:y>0.2785</cdr:y>
    </cdr:from>
    <cdr:to>
      <cdr:x>0.39542</cdr:x>
      <cdr:y>0.53042</cdr:y>
    </cdr:to>
    <cdr:sp macro="" textlink="">
      <cdr:nvSpPr>
        <cdr:cNvPr id="4" name="TextBox 1"/>
        <cdr:cNvSpPr txBox="1"/>
      </cdr:nvSpPr>
      <cdr:spPr>
        <a:xfrm xmlns:a="http://schemas.openxmlformats.org/drawingml/2006/main">
          <a:off x="1746810" y="994770"/>
          <a:ext cx="720165" cy="899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solidFill>
              <a:sysClr val="windowText" lastClr="00000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0.57252</cdr:x>
      <cdr:y>0.32533</cdr:y>
    </cdr:from>
    <cdr:to>
      <cdr:x>0.69008</cdr:x>
      <cdr:y>0.52267</cdr:y>
    </cdr:to>
    <cdr:sp macro="" textlink="">
      <cdr:nvSpPr>
        <cdr:cNvPr id="5" name="TextBox 2"/>
        <cdr:cNvSpPr txBox="1"/>
      </cdr:nvSpPr>
      <cdr:spPr>
        <a:xfrm xmlns:a="http://schemas.openxmlformats.org/drawingml/2006/main">
          <a:off x="3571893" y="1162050"/>
          <a:ext cx="733442" cy="704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0.06355</cdr:x>
      <cdr:y>0.11111</cdr:y>
    </cdr:from>
    <cdr:to>
      <cdr:x>0.21739</cdr:x>
      <cdr:y>0.27778</cdr:y>
    </cdr:to>
    <cdr:sp macro="" textlink="">
      <cdr:nvSpPr>
        <cdr:cNvPr id="6" name="Stačiakampis 5"/>
        <cdr:cNvSpPr/>
      </cdr:nvSpPr>
      <cdr:spPr>
        <a:xfrm xmlns:a="http://schemas.openxmlformats.org/drawingml/2006/main">
          <a:off x="180975" y="171449"/>
          <a:ext cx="438150" cy="257175"/>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lt-LT"/>
        </a:p>
      </cdr:txBody>
    </cdr:sp>
  </cdr:relSizeAnchor>
</c:userShapes>
</file>

<file path=xl/drawings/drawing54.xml><?xml version="1.0" encoding="utf-8"?>
<xdr:wsDr xmlns:xdr="http://schemas.openxmlformats.org/drawingml/2006/spreadsheetDrawing" xmlns:a="http://schemas.openxmlformats.org/drawingml/2006/main">
  <xdr:twoCellAnchor>
    <xdr:from>
      <xdr:col>3</xdr:col>
      <xdr:colOff>38100</xdr:colOff>
      <xdr:row>15</xdr:row>
      <xdr:rowOff>745418</xdr:rowOff>
    </xdr:from>
    <xdr:to>
      <xdr:col>4</xdr:col>
      <xdr:colOff>19050</xdr:colOff>
      <xdr:row>16</xdr:row>
      <xdr:rowOff>1672</xdr:rowOff>
    </xdr:to>
    <xdr:pic>
      <xdr:nvPicPr>
        <xdr:cNvPr id="9" name="Paveikslėlis 8"/>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505075" y="6231818"/>
          <a:ext cx="952500" cy="151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771525</xdr:colOff>
      <xdr:row>18</xdr:row>
      <xdr:rowOff>190500</xdr:rowOff>
    </xdr:from>
    <xdr:to>
      <xdr:col>3</xdr:col>
      <xdr:colOff>1069181</xdr:colOff>
      <xdr:row>18</xdr:row>
      <xdr:rowOff>619125</xdr:rowOff>
    </xdr:to>
    <xdr:pic>
      <xdr:nvPicPr>
        <xdr:cNvPr id="11" name="Paveikslėlis 10"/>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62325" y="6000750"/>
          <a:ext cx="297656"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16</xdr:row>
          <xdr:rowOff>57150</xdr:rowOff>
        </xdr:from>
        <xdr:to>
          <xdr:col>4</xdr:col>
          <xdr:colOff>9525</xdr:colOff>
          <xdr:row>18</xdr:row>
          <xdr:rowOff>95250</xdr:rowOff>
        </xdr:to>
        <xdr:sp macro="" textlink="">
          <xdr:nvSpPr>
            <xdr:cNvPr id="35852" name="Object 12" hidden="1">
              <a:extLst>
                <a:ext uri="{63B3BB69-23CF-44E3-9099-C40C66FF867C}">
                  <a14:compatExt spid="_x0000_s35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6</xdr:row>
          <xdr:rowOff>180975</xdr:rowOff>
        </xdr:from>
        <xdr:to>
          <xdr:col>4</xdr:col>
          <xdr:colOff>285750</xdr:colOff>
          <xdr:row>6</xdr:row>
          <xdr:rowOff>438150</xdr:rowOff>
        </xdr:to>
        <xdr:sp macro="" textlink="">
          <xdr:nvSpPr>
            <xdr:cNvPr id="35853" name="Object 13" hidden="1">
              <a:extLst>
                <a:ext uri="{63B3BB69-23CF-44E3-9099-C40C66FF867C}">
                  <a14:compatExt spid="_x0000_s35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190500</xdr:rowOff>
        </xdr:from>
        <xdr:to>
          <xdr:col>3</xdr:col>
          <xdr:colOff>1657350</xdr:colOff>
          <xdr:row>8</xdr:row>
          <xdr:rowOff>476250</xdr:rowOff>
        </xdr:to>
        <xdr:sp macro="" textlink="">
          <xdr:nvSpPr>
            <xdr:cNvPr id="35854" name="Object 14" hidden="1">
              <a:extLst>
                <a:ext uri="{63B3BB69-23CF-44E3-9099-C40C66FF867C}">
                  <a14:compatExt spid="_x0000_s35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xdr:row>
          <xdr:rowOff>742950</xdr:rowOff>
        </xdr:from>
        <xdr:to>
          <xdr:col>3</xdr:col>
          <xdr:colOff>1657350</xdr:colOff>
          <xdr:row>10</xdr:row>
          <xdr:rowOff>9525</xdr:rowOff>
        </xdr:to>
        <xdr:sp macro="" textlink="">
          <xdr:nvSpPr>
            <xdr:cNvPr id="35859" name="Object 19" hidden="1">
              <a:extLst>
                <a:ext uri="{63B3BB69-23CF-44E3-9099-C40C66FF867C}">
                  <a14:compatExt spid="_x0000_s35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12</xdr:row>
          <xdr:rowOff>85725</xdr:rowOff>
        </xdr:from>
        <xdr:to>
          <xdr:col>3</xdr:col>
          <xdr:colOff>1657350</xdr:colOff>
          <xdr:row>12</xdr:row>
          <xdr:rowOff>371475</xdr:rowOff>
        </xdr:to>
        <xdr:sp macro="" textlink="">
          <xdr:nvSpPr>
            <xdr:cNvPr id="35865" name="Object 25" hidden="1">
              <a:extLst>
                <a:ext uri="{63B3BB69-23CF-44E3-9099-C40C66FF867C}">
                  <a14:compatExt spid="_x0000_s35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xdr:row>
          <xdr:rowOff>619125</xdr:rowOff>
        </xdr:from>
        <xdr:to>
          <xdr:col>3</xdr:col>
          <xdr:colOff>1552575</xdr:colOff>
          <xdr:row>12</xdr:row>
          <xdr:rowOff>866775</xdr:rowOff>
        </xdr:to>
        <xdr:sp macro="" textlink="">
          <xdr:nvSpPr>
            <xdr:cNvPr id="35866" name="Object 26" hidden="1">
              <a:extLst>
                <a:ext uri="{63B3BB69-23CF-44E3-9099-C40C66FF867C}">
                  <a14:compatExt spid="_x0000_s35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85725</xdr:rowOff>
        </xdr:from>
        <xdr:to>
          <xdr:col>3</xdr:col>
          <xdr:colOff>1495425</xdr:colOff>
          <xdr:row>15</xdr:row>
          <xdr:rowOff>361950</xdr:rowOff>
        </xdr:to>
        <xdr:sp macro="" textlink="">
          <xdr:nvSpPr>
            <xdr:cNvPr id="35867" name="Object 27" hidden="1">
              <a:extLst>
                <a:ext uri="{63B3BB69-23CF-44E3-9099-C40C66FF867C}">
                  <a14:compatExt spid="_x0000_s35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xdr:twoCellAnchor>
    <xdr:from>
      <xdr:col>3</xdr:col>
      <xdr:colOff>142875</xdr:colOff>
      <xdr:row>5</xdr:row>
      <xdr:rowOff>281608</xdr:rowOff>
    </xdr:from>
    <xdr:to>
      <xdr:col>3</xdr:col>
      <xdr:colOff>1574972</xdr:colOff>
      <xdr:row>5</xdr:row>
      <xdr:rowOff>695325</xdr:rowOff>
    </xdr:to>
    <xdr:pic>
      <xdr:nvPicPr>
        <xdr:cNvPr id="18" name="Paveikslėlis 17"/>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68223" y="1813891"/>
          <a:ext cx="1432097" cy="413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247650</xdr:colOff>
      <xdr:row>6</xdr:row>
      <xdr:rowOff>209550</xdr:rowOff>
    </xdr:from>
    <xdr:to>
      <xdr:col>3</xdr:col>
      <xdr:colOff>1269756</xdr:colOff>
      <xdr:row>6</xdr:row>
      <xdr:rowOff>352425</xdr:rowOff>
    </xdr:to>
    <xdr:pic>
      <xdr:nvPicPr>
        <xdr:cNvPr id="26" name="Paveikslėlis 25"/>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81400" y="2638425"/>
          <a:ext cx="1022106"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428624</xdr:colOff>
      <xdr:row>8</xdr:row>
      <xdr:rowOff>438151</xdr:rowOff>
    </xdr:from>
    <xdr:to>
      <xdr:col>3</xdr:col>
      <xdr:colOff>1155455</xdr:colOff>
      <xdr:row>8</xdr:row>
      <xdr:rowOff>590551</xdr:rowOff>
    </xdr:to>
    <xdr:pic>
      <xdr:nvPicPr>
        <xdr:cNvPr id="27" name="Paveikslėlis 26"/>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62374" y="4133851"/>
          <a:ext cx="726831"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9</xdr:row>
      <xdr:rowOff>535538</xdr:rowOff>
    </xdr:from>
    <xdr:to>
      <xdr:col>3</xdr:col>
      <xdr:colOff>1143000</xdr:colOff>
      <xdr:row>9</xdr:row>
      <xdr:rowOff>704850</xdr:rowOff>
    </xdr:to>
    <xdr:pic>
      <xdr:nvPicPr>
        <xdr:cNvPr id="29" name="Paveikslėlis 28"/>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38575" y="5317088"/>
          <a:ext cx="638175" cy="169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638175</xdr:colOff>
      <xdr:row>10</xdr:row>
      <xdr:rowOff>104775</xdr:rowOff>
    </xdr:from>
    <xdr:to>
      <xdr:col>3</xdr:col>
      <xdr:colOff>933450</xdr:colOff>
      <xdr:row>10</xdr:row>
      <xdr:rowOff>428625</xdr:rowOff>
    </xdr:to>
    <xdr:pic>
      <xdr:nvPicPr>
        <xdr:cNvPr id="30" name="Paveikslėlis 29"/>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71925" y="6153150"/>
          <a:ext cx="29527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304800</xdr:colOff>
      <xdr:row>7</xdr:row>
      <xdr:rowOff>238125</xdr:rowOff>
    </xdr:from>
    <xdr:to>
      <xdr:col>3</xdr:col>
      <xdr:colOff>1217002</xdr:colOff>
      <xdr:row>7</xdr:row>
      <xdr:rowOff>523875</xdr:rowOff>
    </xdr:to>
    <xdr:pic>
      <xdr:nvPicPr>
        <xdr:cNvPr id="31" name="Paveikslėlis 30"/>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38550" y="3209925"/>
          <a:ext cx="912202"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xdr:from>
      <xdr:col>3</xdr:col>
      <xdr:colOff>142875</xdr:colOff>
      <xdr:row>5</xdr:row>
      <xdr:rowOff>323850</xdr:rowOff>
    </xdr:from>
    <xdr:to>
      <xdr:col>3</xdr:col>
      <xdr:colOff>1428750</xdr:colOff>
      <xdr:row>5</xdr:row>
      <xdr:rowOff>695325</xdr:rowOff>
    </xdr:to>
    <xdr:pic>
      <xdr:nvPicPr>
        <xdr:cNvPr id="2" name="Paveikslėlis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76625" y="1847850"/>
          <a:ext cx="128587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600075</xdr:colOff>
      <xdr:row>6</xdr:row>
      <xdr:rowOff>1133475</xdr:rowOff>
    </xdr:from>
    <xdr:to>
      <xdr:col>3</xdr:col>
      <xdr:colOff>1495425</xdr:colOff>
      <xdr:row>6</xdr:row>
      <xdr:rowOff>1266825</xdr:rowOff>
    </xdr:to>
    <xdr:pic>
      <xdr:nvPicPr>
        <xdr:cNvPr id="23" name="Paveikslėlis 2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19600" y="2838450"/>
          <a:ext cx="8953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1200150</xdr:colOff>
          <xdr:row>6</xdr:row>
          <xdr:rowOff>266700</xdr:rowOff>
        </xdr:from>
        <xdr:to>
          <xdr:col>4</xdr:col>
          <xdr:colOff>238125</xdr:colOff>
          <xdr:row>6</xdr:row>
          <xdr:rowOff>523875</xdr:rowOff>
        </xdr:to>
        <xdr:sp macro="" textlink="">
          <xdr:nvSpPr>
            <xdr:cNvPr id="37907" name="Object 19" hidden="1">
              <a:extLst>
                <a:ext uri="{63B3BB69-23CF-44E3-9099-C40C66FF867C}">
                  <a14:compatExt spid="_x0000_s37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6</xdr:row>
          <xdr:rowOff>133350</xdr:rowOff>
        </xdr:from>
        <xdr:to>
          <xdr:col>3</xdr:col>
          <xdr:colOff>1685925</xdr:colOff>
          <xdr:row>6</xdr:row>
          <xdr:rowOff>485775</xdr:rowOff>
        </xdr:to>
        <xdr:sp macro="" textlink="">
          <xdr:nvSpPr>
            <xdr:cNvPr id="37910" name="Object 22" hidden="1">
              <a:extLst>
                <a:ext uri="{63B3BB69-23CF-44E3-9099-C40C66FF867C}">
                  <a14:compatExt spid="_x0000_s37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xdr:row>
          <xdr:rowOff>9525</xdr:rowOff>
        </xdr:from>
        <xdr:to>
          <xdr:col>3</xdr:col>
          <xdr:colOff>1323975</xdr:colOff>
          <xdr:row>6</xdr:row>
          <xdr:rowOff>9525</xdr:rowOff>
        </xdr:to>
        <xdr:sp macro="" textlink="">
          <xdr:nvSpPr>
            <xdr:cNvPr id="37911" name="Object 23" hidden="1">
              <a:extLst>
                <a:ext uri="{63B3BB69-23CF-44E3-9099-C40C66FF867C}">
                  <a14:compatExt spid="_x0000_s37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6</xdr:row>
          <xdr:rowOff>638175</xdr:rowOff>
        </xdr:from>
        <xdr:to>
          <xdr:col>3</xdr:col>
          <xdr:colOff>1676400</xdr:colOff>
          <xdr:row>7</xdr:row>
          <xdr:rowOff>66675</xdr:rowOff>
        </xdr:to>
        <xdr:sp macro="" textlink="">
          <xdr:nvSpPr>
            <xdr:cNvPr id="37913" name="Object 25" hidden="1">
              <a:extLst>
                <a:ext uri="{63B3BB69-23CF-44E3-9099-C40C66FF867C}">
                  <a14:compatExt spid="_x0000_s37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xdr:row>
          <xdr:rowOff>190500</xdr:rowOff>
        </xdr:from>
        <xdr:to>
          <xdr:col>3</xdr:col>
          <xdr:colOff>1609725</xdr:colOff>
          <xdr:row>7</xdr:row>
          <xdr:rowOff>533400</xdr:rowOff>
        </xdr:to>
        <xdr:sp macro="" textlink="">
          <xdr:nvSpPr>
            <xdr:cNvPr id="37915" name="Object 27" hidden="1">
              <a:extLst>
                <a:ext uri="{63B3BB69-23CF-44E3-9099-C40C66FF867C}">
                  <a14:compatExt spid="_x0000_s37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xdr:twoCellAnchor>
    <xdr:from>
      <xdr:col>3</xdr:col>
      <xdr:colOff>142875</xdr:colOff>
      <xdr:row>9</xdr:row>
      <xdr:rowOff>0</xdr:rowOff>
    </xdr:from>
    <xdr:to>
      <xdr:col>3</xdr:col>
      <xdr:colOff>1428750</xdr:colOff>
      <xdr:row>9</xdr:row>
      <xdr:rowOff>0</xdr:rowOff>
    </xdr:to>
    <xdr:pic>
      <xdr:nvPicPr>
        <xdr:cNvPr id="2" name="Paveikslėlis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81475" y="1704975"/>
          <a:ext cx="12858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1600200</xdr:colOff>
          <xdr:row>5</xdr:row>
          <xdr:rowOff>552450</xdr:rowOff>
        </xdr:from>
        <xdr:to>
          <xdr:col>6</xdr:col>
          <xdr:colOff>742950</xdr:colOff>
          <xdr:row>5</xdr:row>
          <xdr:rowOff>733425</xdr:rowOff>
        </xdr:to>
        <xdr:sp macro="" textlink="">
          <xdr:nvSpPr>
            <xdr:cNvPr id="38920" name="Object 8" hidden="1">
              <a:extLst>
                <a:ext uri="{63B3BB69-23CF-44E3-9099-C40C66FF867C}">
                  <a14:compatExt spid="_x0000_s38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6</xdr:row>
          <xdr:rowOff>228600</xdr:rowOff>
        </xdr:from>
        <xdr:to>
          <xdr:col>3</xdr:col>
          <xdr:colOff>1600200</xdr:colOff>
          <xdr:row>6</xdr:row>
          <xdr:rowOff>390525</xdr:rowOff>
        </xdr:to>
        <xdr:sp macro="" textlink="">
          <xdr:nvSpPr>
            <xdr:cNvPr id="38928" name="Object 16" hidden="1">
              <a:extLst>
                <a:ext uri="{63B3BB69-23CF-44E3-9099-C40C66FF867C}">
                  <a14:compatExt spid="_x0000_s3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7</xdr:row>
          <xdr:rowOff>76200</xdr:rowOff>
        </xdr:from>
        <xdr:to>
          <xdr:col>3</xdr:col>
          <xdr:colOff>1628775</xdr:colOff>
          <xdr:row>7</xdr:row>
          <xdr:rowOff>238125</xdr:rowOff>
        </xdr:to>
        <xdr:sp macro="" textlink="">
          <xdr:nvSpPr>
            <xdr:cNvPr id="38929" name="Object 17" hidden="1">
              <a:extLst>
                <a:ext uri="{63B3BB69-23CF-44E3-9099-C40C66FF867C}">
                  <a14:compatExt spid="_x0000_s38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7</xdr:row>
          <xdr:rowOff>409575</xdr:rowOff>
        </xdr:from>
        <xdr:to>
          <xdr:col>3</xdr:col>
          <xdr:colOff>1628775</xdr:colOff>
          <xdr:row>8</xdr:row>
          <xdr:rowOff>114300</xdr:rowOff>
        </xdr:to>
        <xdr:sp macro="" textlink="">
          <xdr:nvSpPr>
            <xdr:cNvPr id="38930" name="Object 18" hidden="1">
              <a:extLst>
                <a:ext uri="{63B3BB69-23CF-44E3-9099-C40C66FF867C}">
                  <a14:compatExt spid="_x0000_s38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8</xdr:row>
          <xdr:rowOff>57150</xdr:rowOff>
        </xdr:from>
        <xdr:to>
          <xdr:col>3</xdr:col>
          <xdr:colOff>1609725</xdr:colOff>
          <xdr:row>8</xdr:row>
          <xdr:rowOff>219075</xdr:rowOff>
        </xdr:to>
        <xdr:sp macro="" textlink="">
          <xdr:nvSpPr>
            <xdr:cNvPr id="38931" name="Object 19" hidden="1">
              <a:extLst>
                <a:ext uri="{63B3BB69-23CF-44E3-9099-C40C66FF867C}">
                  <a14:compatExt spid="_x0000_s38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3705225</xdr:colOff>
          <xdr:row>9</xdr:row>
          <xdr:rowOff>295275</xdr:rowOff>
        </xdr:from>
        <xdr:to>
          <xdr:col>4</xdr:col>
          <xdr:colOff>257175</xdr:colOff>
          <xdr:row>9</xdr:row>
          <xdr:rowOff>476250</xdr:rowOff>
        </xdr:to>
        <xdr:sp macro="" textlink="">
          <xdr:nvSpPr>
            <xdr:cNvPr id="38932" name="Object 20" hidden="1">
              <a:extLst>
                <a:ext uri="{63B3BB69-23CF-44E3-9099-C40C66FF867C}">
                  <a14:compatExt spid="_x0000_s38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10</xdr:row>
          <xdr:rowOff>95250</xdr:rowOff>
        </xdr:from>
        <xdr:to>
          <xdr:col>4</xdr:col>
          <xdr:colOff>0</xdr:colOff>
          <xdr:row>10</xdr:row>
          <xdr:rowOff>257175</xdr:rowOff>
        </xdr:to>
        <xdr:sp macro="" textlink="">
          <xdr:nvSpPr>
            <xdr:cNvPr id="38933" name="Object 21" hidden="1">
              <a:extLst>
                <a:ext uri="{63B3BB69-23CF-44E3-9099-C40C66FF867C}">
                  <a14:compatExt spid="_x0000_s38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3695700</xdr:colOff>
          <xdr:row>10</xdr:row>
          <xdr:rowOff>561975</xdr:rowOff>
        </xdr:from>
        <xdr:to>
          <xdr:col>4</xdr:col>
          <xdr:colOff>219075</xdr:colOff>
          <xdr:row>10</xdr:row>
          <xdr:rowOff>742950</xdr:rowOff>
        </xdr:to>
        <xdr:sp macro="" textlink="">
          <xdr:nvSpPr>
            <xdr:cNvPr id="38934" name="Object 22" hidden="1">
              <a:extLst>
                <a:ext uri="{63B3BB69-23CF-44E3-9099-C40C66FF867C}">
                  <a14:compatExt spid="_x0000_s38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609600</xdr:colOff>
      <xdr:row>4</xdr:row>
      <xdr:rowOff>0</xdr:rowOff>
    </xdr:from>
    <xdr:to>
      <xdr:col>7</xdr:col>
      <xdr:colOff>235680</xdr:colOff>
      <xdr:row>17</xdr:row>
      <xdr:rowOff>151620</xdr:rowOff>
    </xdr:to>
    <xdr:graphicFrame macro="">
      <xdr:nvGraphicFramePr>
        <xdr:cNvPr id="3" name="Diagrama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0.8016</cdr:x>
      <cdr:y>0.15745</cdr:y>
    </cdr:from>
    <cdr:to>
      <cdr:x>0.80512</cdr:x>
      <cdr:y>0.86928</cdr:y>
    </cdr:to>
    <cdr:cxnSp macro="">
      <cdr:nvCxnSpPr>
        <cdr:cNvPr id="3" name="Tiesioji jungtis 2"/>
        <cdr:cNvCxnSpPr/>
      </cdr:nvCxnSpPr>
      <cdr:spPr>
        <a:xfrm xmlns:a="http://schemas.openxmlformats.org/drawingml/2006/main" flipH="1" flipV="1">
          <a:off x="3548448" y="394301"/>
          <a:ext cx="15582" cy="1782633"/>
        </a:xfrm>
        <a:prstGeom xmlns:a="http://schemas.openxmlformats.org/drawingml/2006/main" prst="line">
          <a:avLst/>
        </a:prstGeom>
        <a:ln xmlns:a="http://schemas.openxmlformats.org/drawingml/2006/main" w="9525">
          <a:solidFill>
            <a:schemeClr val="accent5"/>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0.68067</cdr:x>
      <cdr:y>0.10841</cdr:y>
    </cdr:from>
    <cdr:to>
      <cdr:x>0.99111</cdr:x>
      <cdr:y>0.2119</cdr:y>
    </cdr:to>
    <cdr:sp macro="" textlink="">
      <cdr:nvSpPr>
        <cdr:cNvPr id="4" name="TextBox 3"/>
        <cdr:cNvSpPr txBox="1"/>
      </cdr:nvSpPr>
      <cdr:spPr>
        <a:xfrm xmlns:a="http://schemas.openxmlformats.org/drawingml/2006/main">
          <a:off x="3013093" y="271498"/>
          <a:ext cx="1374219" cy="2591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100">
              <a:solidFill>
                <a:sysClr val="windowText" lastClr="000000"/>
              </a:solidFill>
            </a:rPr>
            <a:t>Faktas  Projekcija</a:t>
          </a:r>
          <a:endParaRPr lang="en-GB" sz="1100">
            <a:solidFill>
              <a:sysClr val="windowText" lastClr="000000"/>
            </a:solidFill>
          </a:endParaRPr>
        </a:p>
      </cdr:txBody>
    </cdr:sp>
  </cdr:relSizeAnchor>
  <cdr:relSizeAnchor xmlns:cdr="http://schemas.openxmlformats.org/drawingml/2006/chartDrawing">
    <cdr:from>
      <cdr:x>0</cdr:x>
      <cdr:y>0</cdr:y>
    </cdr:from>
    <cdr:to>
      <cdr:x>0.21167</cdr:x>
      <cdr:y>0.10662</cdr:y>
    </cdr:to>
    <cdr:sp macro="" textlink="">
      <cdr:nvSpPr>
        <cdr:cNvPr id="5" name="TextBox 4"/>
        <cdr:cNvSpPr txBox="1"/>
      </cdr:nvSpPr>
      <cdr:spPr>
        <a:xfrm xmlns:a="http://schemas.openxmlformats.org/drawingml/2006/main">
          <a:off x="0" y="0"/>
          <a:ext cx="914400" cy="2590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050"/>
            <a:t>mln. EUR</a:t>
          </a:r>
          <a:endParaRPr lang="en-GB" sz="105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600075</xdr:colOff>
      <xdr:row>4</xdr:row>
      <xdr:rowOff>9525</xdr:rowOff>
    </xdr:from>
    <xdr:to>
      <xdr:col>7</xdr:col>
      <xdr:colOff>226155</xdr:colOff>
      <xdr:row>17</xdr:row>
      <xdr:rowOff>161145</xdr:rowOff>
    </xdr:to>
    <xdr:graphicFrame macro="">
      <xdr:nvGraphicFramePr>
        <xdr:cNvPr id="3" name="Diagrama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0.7973</cdr:x>
      <cdr:y>0.15745</cdr:y>
    </cdr:from>
    <cdr:to>
      <cdr:x>0.80082</cdr:x>
      <cdr:y>0.86928</cdr:y>
    </cdr:to>
    <cdr:cxnSp macro="">
      <cdr:nvCxnSpPr>
        <cdr:cNvPr id="3" name="Tiesioji jungtis 2"/>
        <cdr:cNvCxnSpPr/>
      </cdr:nvCxnSpPr>
      <cdr:spPr>
        <a:xfrm xmlns:a="http://schemas.openxmlformats.org/drawingml/2006/main" flipH="1" flipV="1">
          <a:off x="3529397" y="394310"/>
          <a:ext cx="15582" cy="1782632"/>
        </a:xfrm>
        <a:prstGeom xmlns:a="http://schemas.openxmlformats.org/drawingml/2006/main" prst="line">
          <a:avLst/>
        </a:prstGeom>
        <a:ln xmlns:a="http://schemas.openxmlformats.org/drawingml/2006/main" w="9525">
          <a:solidFill>
            <a:schemeClr val="accent5"/>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0.67636</cdr:x>
      <cdr:y>0.11982</cdr:y>
    </cdr:from>
    <cdr:to>
      <cdr:x>0.9868</cdr:x>
      <cdr:y>0.22331</cdr:y>
    </cdr:to>
    <cdr:sp macro="" textlink="">
      <cdr:nvSpPr>
        <cdr:cNvPr id="4" name="TextBox 3"/>
        <cdr:cNvSpPr txBox="1"/>
      </cdr:nvSpPr>
      <cdr:spPr>
        <a:xfrm xmlns:a="http://schemas.openxmlformats.org/drawingml/2006/main">
          <a:off x="2994042" y="300066"/>
          <a:ext cx="1374218" cy="25916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100">
              <a:solidFill>
                <a:sysClr val="windowText" lastClr="000000"/>
              </a:solidFill>
            </a:rPr>
            <a:t>Faktas  Projekcija</a:t>
          </a:r>
          <a:endParaRPr lang="en-GB" sz="1100">
            <a:solidFill>
              <a:sysClr val="windowText" lastClr="000000"/>
            </a:solidFill>
          </a:endParaRPr>
        </a:p>
      </cdr:txBody>
    </cdr:sp>
  </cdr:relSizeAnchor>
  <cdr:relSizeAnchor xmlns:cdr="http://schemas.openxmlformats.org/drawingml/2006/chartDrawing">
    <cdr:from>
      <cdr:x>0</cdr:x>
      <cdr:y>0</cdr:y>
    </cdr:from>
    <cdr:to>
      <cdr:x>0.21167</cdr:x>
      <cdr:y>0.10662</cdr:y>
    </cdr:to>
    <cdr:sp macro="" textlink="">
      <cdr:nvSpPr>
        <cdr:cNvPr id="5" name="TextBox 4"/>
        <cdr:cNvSpPr txBox="1"/>
      </cdr:nvSpPr>
      <cdr:spPr>
        <a:xfrm xmlns:a="http://schemas.openxmlformats.org/drawingml/2006/main">
          <a:off x="0" y="0"/>
          <a:ext cx="914400" cy="2590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1050"/>
            <a:t>mln.</a:t>
          </a:r>
          <a:r>
            <a:rPr lang="lt-LT" sz="1050" baseline="0"/>
            <a:t> EUR</a:t>
          </a:r>
          <a:endParaRPr lang="en-GB" sz="105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uksenaite\AppData\Local\Microsoft\Windows\INetCache\IE\777GIT9C\2019+pavasaris+ERS+lenteles+ir+paveiksla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ibelhauptaite\AppData\Local\Microsoft\Windows\INetCache\IE\76YW44AD\archyvas\Stabilumo%202019%20programa%20lenteles%20ir%20paveikslai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ibelhauptaite\AppData\Local\Microsoft\Windows\INetCache\IE\76YW44AD\Kopija%20Stabilumo%202019%20programa%20lenteles%20ir%20paveikslai%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1%20Isvados%20ir%20ataskaitos\I&#353;vados%202019\Stabilumo%202019%20m.%20programos%20vertinimas\DSA\MAC%20DSA%20LT%202019_stabilumo%20programa.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1%20Isvados%20ir%20ataskaitos\I&#353;vados%202019\Stabilumo%202019%20m.%20programos%20vertinimas\02.%20Ataskait&#261;%20sudaran&#269;ios%20dalys\I&#353;laidos\savivaldybi&#371;_i&#353;laidos2014-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1%20Isvados%20ir%20ataskaitos\Deficito%20monitoringas\Pajam&#371;Vykdymas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1%20Isvados%20ir%20ataskaitos\I&#353;vados%202019\Stabilumo%202019%20m.%20programos%20vertinimas\02.%20Ataskait&#261;%20sudaran&#269;ios%20dalys\Pajamos\Paklaid&#371;%20dekomponavimas\Grafikai%20ir%20power%20bi\Akcizai_skai&#269;iuokl&#2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pr"/>
      <sheetName val="2pr"/>
      <sheetName val="3pr"/>
      <sheetName val="4pr"/>
      <sheetName val="5pr"/>
      <sheetName val="6pr"/>
      <sheetName val="1 pav."/>
      <sheetName val="2 pav."/>
      <sheetName val="1 lentelė"/>
      <sheetName val="2 lentelė"/>
      <sheetName val="3 pav."/>
      <sheetName val="4 pav."/>
      <sheetName val="5 pav."/>
      <sheetName val="6 pav."/>
      <sheetName val="7 pav."/>
      <sheetName val="8 pav."/>
      <sheetName val="9 pav."/>
      <sheetName val="10 pav."/>
      <sheetName val="11 pav."/>
      <sheetName val="12 pav."/>
      <sheetName val="13 pav."/>
      <sheetName val="14 pav."/>
      <sheetName val="15 pav."/>
      <sheetName val="16 pav."/>
      <sheetName val="17  pav."/>
      <sheetName val="18 pav."/>
      <sheetName val="19 pav."/>
      <sheetName val="20 pav."/>
      <sheetName val="21 pav."/>
      <sheetName val="22 pav."/>
      <sheetName val="3 lentelė"/>
      <sheetName val="4 lentelė"/>
      <sheetName val="5 lentelė"/>
      <sheetName val="2 pried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E3">
            <v>2012</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pr"/>
      <sheetName val="2pr"/>
      <sheetName val="3pr"/>
      <sheetName val="4pr"/>
      <sheetName val="5pr"/>
      <sheetName val="6pr"/>
      <sheetName val="1 pav."/>
      <sheetName val="2 pav."/>
      <sheetName val="3 pav."/>
      <sheetName val="4 pav."/>
      <sheetName val="5 pav."/>
      <sheetName val="6 pav."/>
      <sheetName val="7 pav."/>
      <sheetName val="8 pav."/>
      <sheetName val="1 lentelė"/>
      <sheetName val="2 lentelė"/>
      <sheetName val="3 lentelė"/>
      <sheetName val="4 lentelė"/>
      <sheetName val="9 pav."/>
      <sheetName val="10 pav."/>
      <sheetName val="5 lentelė"/>
      <sheetName val="6 lentelė"/>
      <sheetName val="11 pav."/>
      <sheetName val="12 pav."/>
      <sheetName val="7 lentelė"/>
      <sheetName val="13 pav."/>
      <sheetName val="X priedas"/>
      <sheetName val="Y priedas 1 pav. "/>
      <sheetName val="Y priedas 2 pa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pr"/>
      <sheetName val="2pr"/>
      <sheetName val="3pr"/>
      <sheetName val="4pr"/>
      <sheetName val="5pr"/>
      <sheetName val="6pr"/>
      <sheetName val="1 pav."/>
      <sheetName val="2 pav."/>
      <sheetName val="3 pav."/>
      <sheetName val="4 pav."/>
      <sheetName val="5 pav."/>
      <sheetName val="6 pav."/>
      <sheetName val="7 pav."/>
      <sheetName val="8 pav."/>
      <sheetName val="1 lentelė"/>
      <sheetName val="2 lentelė"/>
      <sheetName val="3 lentelė"/>
      <sheetName val="x3 lentelė"/>
      <sheetName val="X8 pav."/>
      <sheetName val="4 lentelė"/>
      <sheetName val="9 pav."/>
      <sheetName val="10 pav."/>
      <sheetName val="X priedas"/>
      <sheetName val="Y priedas 1 pav."/>
      <sheetName val="Y priedas 2 pav."/>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Input 1 - Basics"/>
      <sheetName val="Input 2 - Data"/>
      <sheetName val="Input 3 - Debt and Banking"/>
      <sheetName val="Input 4 - Forecast"/>
      <sheetName val="Input 5 - Scenario Design"/>
      <sheetName val="Fan Chart"/>
      <sheetName val="Output - Instruction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sheetData sheetId="1">
        <row r="17">
          <cell r="D17">
            <v>2019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sheetName val="2015"/>
      <sheetName val="2016"/>
      <sheetName val="2017"/>
      <sheetName val="2018"/>
      <sheetName val="Metiniai_agreguoti"/>
      <sheetName val="Lapas1"/>
      <sheetName val="Lapas2"/>
      <sheetName val="Lapas3"/>
      <sheetName val="Lentelė"/>
    </sheetNames>
    <sheetDataSet>
      <sheetData sheetId="0" refreshError="1"/>
      <sheetData sheetId="1" refreshError="1"/>
      <sheetData sheetId="2" refreshError="1"/>
      <sheetData sheetId="3" refreshError="1"/>
      <sheetData sheetId="4">
        <row r="62">
          <cell r="J62">
            <v>169828.7</v>
          </cell>
        </row>
      </sheetData>
      <sheetData sheetId="5" refreshError="1">
        <row r="2">
          <cell r="S2">
            <v>2014</v>
          </cell>
          <cell r="T2">
            <v>2015</v>
          </cell>
          <cell r="U2">
            <v>2016</v>
          </cell>
          <cell r="V2">
            <v>2017</v>
          </cell>
          <cell r="W2">
            <v>2018</v>
          </cell>
        </row>
      </sheetData>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tvirtinis "/>
      <sheetName val="mėnesinis"/>
      <sheetName val="Lapas2"/>
      <sheetName val="Lapas3"/>
      <sheetName val="Augančiomis_sumomis"/>
      <sheetName val="Lapas6"/>
      <sheetName val="Lapas4"/>
    </sheetNames>
    <sheetDataSet>
      <sheetData sheetId="0"/>
      <sheetData sheetId="1"/>
      <sheetData sheetId="2"/>
      <sheetData sheetId="3"/>
      <sheetData sheetId="4">
        <row r="2">
          <cell r="G2">
            <v>2017</v>
          </cell>
          <cell r="H2">
            <v>2018</v>
          </cell>
          <cell r="I2">
            <v>2019</v>
          </cell>
        </row>
        <row r="3">
          <cell r="B3" t="str">
            <v>1 mėn.</v>
          </cell>
          <cell r="G3">
            <v>21.19219286881091</v>
          </cell>
          <cell r="H3">
            <v>7.4830643380857653</v>
          </cell>
          <cell r="I3">
            <v>9.2684010295711836</v>
          </cell>
        </row>
        <row r="4">
          <cell r="B4" t="str">
            <v>1-2 mėn.</v>
          </cell>
          <cell r="G4">
            <v>9.2755862092189787</v>
          </cell>
          <cell r="H4">
            <v>10.768489984591678</v>
          </cell>
          <cell r="I4">
            <v>52.474439672410497</v>
          </cell>
        </row>
        <row r="5">
          <cell r="B5" t="str">
            <v xml:space="preserve">1-3 mėn. </v>
          </cell>
          <cell r="G5">
            <v>8.153411866822168</v>
          </cell>
          <cell r="H5">
            <v>11.378152902170392</v>
          </cell>
          <cell r="I5">
            <v>65.209259060272601</v>
          </cell>
        </row>
        <row r="6">
          <cell r="B6" t="str">
            <v xml:space="preserve">1-4 mėn. </v>
          </cell>
          <cell r="G6">
            <v>10.22790635527131</v>
          </cell>
          <cell r="H6">
            <v>9.9170371699975668</v>
          </cell>
          <cell r="I6">
            <v>0</v>
          </cell>
        </row>
        <row r="7">
          <cell r="B7" t="str">
            <v xml:space="preserve">1-5 mėn. </v>
          </cell>
          <cell r="G7">
            <v>9.2342953982367462</v>
          </cell>
          <cell r="H7">
            <v>9.7200270119569776</v>
          </cell>
          <cell r="I7">
            <v>0</v>
          </cell>
        </row>
        <row r="8">
          <cell r="B8" t="str">
            <v xml:space="preserve">1-6 mėn. </v>
          </cell>
          <cell r="G8">
            <v>8.6337380133816755</v>
          </cell>
          <cell r="H8">
            <v>7.3243465341031211</v>
          </cell>
          <cell r="I8">
            <v>0</v>
          </cell>
        </row>
        <row r="9">
          <cell r="B9" t="str">
            <v xml:space="preserve">1-7 mėn. </v>
          </cell>
          <cell r="G9">
            <v>8.3000849180532086</v>
          </cell>
          <cell r="H9">
            <v>8.7897726326130687</v>
          </cell>
          <cell r="I9">
            <v>0</v>
          </cell>
        </row>
        <row r="10">
          <cell r="B10" t="str">
            <v xml:space="preserve">1-8 mėn. </v>
          </cell>
          <cell r="G10">
            <v>7.4136362852808224</v>
          </cell>
          <cell r="H10">
            <v>10.256360097418792</v>
          </cell>
          <cell r="I10">
            <v>0</v>
          </cell>
        </row>
        <row r="11">
          <cell r="B11" t="str">
            <v xml:space="preserve">1-9 mėn. </v>
          </cell>
          <cell r="G11">
            <v>6.6747239650246204</v>
          </cell>
          <cell r="H11">
            <v>10.814925051799396</v>
          </cell>
          <cell r="I11">
            <v>0</v>
          </cell>
        </row>
        <row r="12">
          <cell r="B12" t="str">
            <v xml:space="preserve">1-10 mėn. </v>
          </cell>
          <cell r="G12">
            <v>6.2224150695874059</v>
          </cell>
          <cell r="H12">
            <v>11.241708615412804</v>
          </cell>
          <cell r="I12">
            <v>0</v>
          </cell>
        </row>
        <row r="13">
          <cell r="B13" t="str">
            <v xml:space="preserve">1-11 mėn. </v>
          </cell>
          <cell r="G13">
            <v>5.8500070698726647</v>
          </cell>
          <cell r="H13">
            <v>12.090527267669016</v>
          </cell>
          <cell r="I13">
            <v>0</v>
          </cell>
        </row>
        <row r="14">
          <cell r="B14" t="str">
            <v xml:space="preserve">1-12 mėn. </v>
          </cell>
          <cell r="G14">
            <v>5.0987394235910255</v>
          </cell>
          <cell r="H14">
            <v>13.130192288127596</v>
          </cell>
          <cell r="I14">
            <v>0</v>
          </cell>
        </row>
        <row r="21">
          <cell r="B21">
            <v>5.0999999999999996</v>
          </cell>
          <cell r="C21">
            <v>13.1</v>
          </cell>
          <cell r="D21">
            <v>78.2</v>
          </cell>
        </row>
        <row r="22">
          <cell r="B22">
            <v>5.0999999999999996</v>
          </cell>
          <cell r="C22">
            <v>13.1</v>
          </cell>
          <cell r="D22">
            <v>78.2</v>
          </cell>
        </row>
        <row r="23">
          <cell r="B23">
            <v>5.0999999999999996</v>
          </cell>
          <cell r="C23">
            <v>13.1</v>
          </cell>
          <cell r="D23">
            <v>78.2</v>
          </cell>
        </row>
        <row r="24">
          <cell r="B24">
            <v>5.0999999999999996</v>
          </cell>
          <cell r="C24">
            <v>13.1</v>
          </cell>
          <cell r="D24">
            <v>78.2</v>
          </cell>
        </row>
        <row r="25">
          <cell r="B25">
            <v>5.0999999999999996</v>
          </cell>
          <cell r="C25">
            <v>13.1</v>
          </cell>
          <cell r="D25">
            <v>78.2</v>
          </cell>
        </row>
        <row r="26">
          <cell r="B26">
            <v>5.0999999999999996</v>
          </cell>
          <cell r="C26">
            <v>13.1</v>
          </cell>
          <cell r="D26">
            <v>78.2</v>
          </cell>
        </row>
        <row r="27">
          <cell r="B27">
            <v>5.0999999999999996</v>
          </cell>
          <cell r="C27">
            <v>13.1</v>
          </cell>
          <cell r="D27">
            <v>78.2</v>
          </cell>
        </row>
        <row r="28">
          <cell r="B28">
            <v>5.0999999999999996</v>
          </cell>
          <cell r="C28">
            <v>13.1</v>
          </cell>
          <cell r="D28">
            <v>78.2</v>
          </cell>
        </row>
        <row r="29">
          <cell r="B29">
            <v>5.0999999999999996</v>
          </cell>
          <cell r="C29">
            <v>13.1</v>
          </cell>
          <cell r="D29">
            <v>78.2</v>
          </cell>
        </row>
        <row r="30">
          <cell r="B30">
            <v>5.0999999999999996</v>
          </cell>
          <cell r="C30">
            <v>13.1</v>
          </cell>
          <cell r="D30">
            <v>78.2</v>
          </cell>
        </row>
        <row r="31">
          <cell r="B31">
            <v>5.0999999999999996</v>
          </cell>
          <cell r="C31">
            <v>13.1</v>
          </cell>
          <cell r="D31">
            <v>78.2</v>
          </cell>
        </row>
        <row r="32">
          <cell r="B32">
            <v>5.0999999999999996</v>
          </cell>
          <cell r="C32">
            <v>13.1</v>
          </cell>
          <cell r="D32">
            <v>78.2</v>
          </cell>
        </row>
      </sheetData>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
      <sheetName val="2013"/>
      <sheetName val="2014"/>
      <sheetName val="2015"/>
      <sheetName val="2016"/>
      <sheetName val="2017"/>
      <sheetName val=" 2018"/>
      <sheetName val="2019"/>
      <sheetName val="2019 (modeliavimai)"/>
      <sheetName val="Paklaidos_7_grup"/>
      <sheetName val="grafikai_naujas šablonas"/>
      <sheetName val="visi grafikai"/>
      <sheetName val="Lapas1"/>
      <sheetName val="Dyzelinas"/>
      <sheetName val="Cigaretės"/>
      <sheetName val="Benzinas"/>
      <sheetName val="Dujos"/>
      <sheetName val="Etilo alkoholis"/>
      <sheetName val="Alus"/>
      <sheetName val="Vynas"/>
      <sheetName val="Lentelė"/>
      <sheetName val="Lentelė_prekių grupės"/>
      <sheetName val="Bend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E1">
            <v>2012</v>
          </cell>
          <cell r="F1">
            <v>2013</v>
          </cell>
          <cell r="G1">
            <v>2014</v>
          </cell>
          <cell r="H1">
            <v>2015</v>
          </cell>
          <cell r="I1">
            <v>2016</v>
          </cell>
          <cell r="J1">
            <v>2017</v>
          </cell>
        </row>
      </sheetData>
      <sheetData sheetId="14">
        <row r="1">
          <cell r="E1">
            <v>2012</v>
          </cell>
          <cell r="F1">
            <v>2013</v>
          </cell>
          <cell r="G1">
            <v>2014</v>
          </cell>
          <cell r="H1">
            <v>2015</v>
          </cell>
          <cell r="I1">
            <v>2016</v>
          </cell>
          <cell r="J1">
            <v>2017</v>
          </cell>
          <cell r="K1">
            <v>2018</v>
          </cell>
        </row>
      </sheetData>
      <sheetData sheetId="15"/>
      <sheetData sheetId="16">
        <row r="1">
          <cell r="E1">
            <v>2012</v>
          </cell>
          <cell r="F1">
            <v>2013</v>
          </cell>
          <cell r="G1">
            <v>2014</v>
          </cell>
          <cell r="H1">
            <v>2015</v>
          </cell>
          <cell r="I1">
            <v>2016</v>
          </cell>
          <cell r="J1">
            <v>2017</v>
          </cell>
          <cell r="K1">
            <v>2018</v>
          </cell>
        </row>
      </sheetData>
      <sheetData sheetId="17">
        <row r="1">
          <cell r="E1">
            <v>2012</v>
          </cell>
          <cell r="F1">
            <v>2013</v>
          </cell>
          <cell r="G1">
            <v>2014</v>
          </cell>
          <cell r="H1">
            <v>2015</v>
          </cell>
          <cell r="I1">
            <v>2016</v>
          </cell>
          <cell r="J1">
            <v>2017</v>
          </cell>
          <cell r="K1">
            <v>2018</v>
          </cell>
        </row>
      </sheetData>
      <sheetData sheetId="18">
        <row r="1">
          <cell r="E1">
            <v>2012</v>
          </cell>
          <cell r="F1">
            <v>2013</v>
          </cell>
          <cell r="G1">
            <v>2014</v>
          </cell>
          <cell r="H1">
            <v>2015</v>
          </cell>
          <cell r="I1">
            <v>2016</v>
          </cell>
          <cell r="J1">
            <v>2017</v>
          </cell>
          <cell r="K1">
            <v>2018</v>
          </cell>
        </row>
      </sheetData>
      <sheetData sheetId="19">
        <row r="1">
          <cell r="E1">
            <v>2012</v>
          </cell>
          <cell r="F1">
            <v>2013</v>
          </cell>
          <cell r="G1">
            <v>2014</v>
          </cell>
          <cell r="H1">
            <v>2015</v>
          </cell>
          <cell r="I1">
            <v>2016</v>
          </cell>
          <cell r="J1">
            <v>2017</v>
          </cell>
          <cell r="K1">
            <v>2018</v>
          </cell>
        </row>
        <row r="4">
          <cell r="E4">
            <v>-0.28674257124652414</v>
          </cell>
          <cell r="F4">
            <v>1.5264348565931236</v>
          </cell>
          <cell r="G4">
            <v>-2.9626839988378961</v>
          </cell>
          <cell r="H4">
            <v>-2.5565044161019159</v>
          </cell>
          <cell r="I4">
            <v>-2.3192070879457773</v>
          </cell>
          <cell r="J4">
            <v>-3.5093613332557965</v>
          </cell>
          <cell r="K4">
            <v>-8.2710924204717031</v>
          </cell>
        </row>
        <row r="19">
          <cell r="E19">
            <v>-1.3786100411260485</v>
          </cell>
          <cell r="F19">
            <v>0.62562491611004489</v>
          </cell>
          <cell r="G19">
            <v>0.25725837739299351</v>
          </cell>
          <cell r="H19">
            <v>-1.8252782453934344</v>
          </cell>
          <cell r="I19">
            <v>-1.4618264116818125</v>
          </cell>
          <cell r="J19">
            <v>3.1643187936108745</v>
          </cell>
          <cell r="K19">
            <v>1.0692943829758477</v>
          </cell>
        </row>
        <row r="23">
          <cell r="C23" t="str">
            <v>t+1 metų realizacijos prognozės paklaida</v>
          </cell>
          <cell r="E23">
            <v>1.1415150779899932</v>
          </cell>
          <cell r="F23">
            <v>0.51528777451263252</v>
          </cell>
          <cell r="G23">
            <v>-4.3494243760682849</v>
          </cell>
          <cell r="H23">
            <v>-3.0282428992667789</v>
          </cell>
          <cell r="I23">
            <v>-1.7602362734069033</v>
          </cell>
          <cell r="J23">
            <v>-6.1444875605027889</v>
          </cell>
          <cell r="K23">
            <v>-16.189470470115559</v>
          </cell>
        </row>
        <row r="29">
          <cell r="E29">
            <v>0</v>
          </cell>
          <cell r="F29">
            <v>0.37495395041705493</v>
          </cell>
          <cell r="G29">
            <v>1.1606966809545867</v>
          </cell>
          <cell r="H29">
            <v>2.1488155506641888</v>
          </cell>
          <cell r="I29">
            <v>0.82937706666666955</v>
          </cell>
          <cell r="J29">
            <v>-0.29154194268600264</v>
          </cell>
          <cell r="K29">
            <v>6.9605039636808925</v>
          </cell>
        </row>
      </sheetData>
      <sheetData sheetId="20"/>
      <sheetData sheetId="21"/>
      <sheetData sheetId="22"/>
    </sheetDataSet>
  </externalBook>
</externalLink>
</file>

<file path=xl/theme/theme1.xml><?xml version="1.0" encoding="utf-8"?>
<a:theme xmlns:a="http://schemas.openxmlformats.org/drawingml/2006/main" name="Tema VK stilius">
  <a:themeElements>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package" Target="../embeddings/Microsoft_Word_Document6.docx"/><Relationship Id="rId3" Type="http://schemas.openxmlformats.org/officeDocument/2006/relationships/vmlDrawing" Target="../drawings/vmlDrawing1.vml"/><Relationship Id="rId7" Type="http://schemas.openxmlformats.org/officeDocument/2006/relationships/image" Target="../media/image3.emf"/><Relationship Id="rId12" Type="http://schemas.openxmlformats.org/officeDocument/2006/relationships/package" Target="../embeddings/Microsoft_Word_Document5.docx"/><Relationship Id="rId2" Type="http://schemas.openxmlformats.org/officeDocument/2006/relationships/drawing" Target="../drawings/drawing54.xml"/><Relationship Id="rId16" Type="http://schemas.openxmlformats.org/officeDocument/2006/relationships/image" Target="../media/image7.emf"/><Relationship Id="rId1" Type="http://schemas.openxmlformats.org/officeDocument/2006/relationships/printerSettings" Target="../printerSettings/printerSettings29.bin"/><Relationship Id="rId6" Type="http://schemas.openxmlformats.org/officeDocument/2006/relationships/package" Target="../embeddings/Microsoft_Word_Document2.docx"/><Relationship Id="rId11" Type="http://schemas.openxmlformats.org/officeDocument/2006/relationships/image" Target="../media/image5.emf"/><Relationship Id="rId5" Type="http://schemas.openxmlformats.org/officeDocument/2006/relationships/image" Target="../media/image2.emf"/><Relationship Id="rId15" Type="http://schemas.openxmlformats.org/officeDocument/2006/relationships/package" Target="../embeddings/Microsoft_Word_Document7.docx"/><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4.emf"/><Relationship Id="rId14" Type="http://schemas.openxmlformats.org/officeDocument/2006/relationships/image" Target="../media/image6.emf"/></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8" Type="http://schemas.openxmlformats.org/officeDocument/2006/relationships/package" Target="../embeddings/Microsoft_Word_Document10.docx"/><Relationship Id="rId13" Type="http://schemas.openxmlformats.org/officeDocument/2006/relationships/image" Target="../media/image20.emf"/><Relationship Id="rId3" Type="http://schemas.openxmlformats.org/officeDocument/2006/relationships/vmlDrawing" Target="../drawings/vmlDrawing2.vml"/><Relationship Id="rId7" Type="http://schemas.openxmlformats.org/officeDocument/2006/relationships/image" Target="../media/image17.emf"/><Relationship Id="rId12" Type="http://schemas.openxmlformats.org/officeDocument/2006/relationships/package" Target="../embeddings/Microsoft_Word_Document12.docx"/><Relationship Id="rId2" Type="http://schemas.openxmlformats.org/officeDocument/2006/relationships/drawing" Target="../drawings/drawing56.xml"/><Relationship Id="rId1" Type="http://schemas.openxmlformats.org/officeDocument/2006/relationships/printerSettings" Target="../printerSettings/printerSettings31.bin"/><Relationship Id="rId6" Type="http://schemas.openxmlformats.org/officeDocument/2006/relationships/package" Target="../embeddings/Microsoft_Word_Document9.docx"/><Relationship Id="rId11" Type="http://schemas.openxmlformats.org/officeDocument/2006/relationships/image" Target="../media/image19.emf"/><Relationship Id="rId5" Type="http://schemas.openxmlformats.org/officeDocument/2006/relationships/image" Target="../media/image16.emf"/><Relationship Id="rId10" Type="http://schemas.openxmlformats.org/officeDocument/2006/relationships/package" Target="../embeddings/Microsoft_Word_Document11.docx"/><Relationship Id="rId4" Type="http://schemas.openxmlformats.org/officeDocument/2006/relationships/package" Target="../embeddings/Microsoft_Word_Document8.docx"/><Relationship Id="rId9" Type="http://schemas.openxmlformats.org/officeDocument/2006/relationships/image" Target="../media/image18.emf"/></Relationships>
</file>

<file path=xl/worksheets/_rels/sheet39.xml.rels><?xml version="1.0" encoding="UTF-8" standalone="yes"?>
<Relationships xmlns="http://schemas.openxmlformats.org/package/2006/relationships"><Relationship Id="rId8" Type="http://schemas.openxmlformats.org/officeDocument/2006/relationships/package" Target="../embeddings/Microsoft_Word_Document15.docx"/><Relationship Id="rId13" Type="http://schemas.openxmlformats.org/officeDocument/2006/relationships/package" Target="../embeddings/Microsoft_Word_Document18.docx"/><Relationship Id="rId18" Type="http://schemas.openxmlformats.org/officeDocument/2006/relationships/image" Target="../media/image28.emf"/><Relationship Id="rId3" Type="http://schemas.openxmlformats.org/officeDocument/2006/relationships/vmlDrawing" Target="../drawings/vmlDrawing3.vml"/><Relationship Id="rId7" Type="http://schemas.openxmlformats.org/officeDocument/2006/relationships/image" Target="../media/image23.emf"/><Relationship Id="rId12" Type="http://schemas.openxmlformats.org/officeDocument/2006/relationships/package" Target="../embeddings/Microsoft_Word_Document17.docx"/><Relationship Id="rId17" Type="http://schemas.openxmlformats.org/officeDocument/2006/relationships/package" Target="../embeddings/Microsoft_Word_Document20.docx"/><Relationship Id="rId2" Type="http://schemas.openxmlformats.org/officeDocument/2006/relationships/drawing" Target="../drawings/drawing57.xml"/><Relationship Id="rId16" Type="http://schemas.openxmlformats.org/officeDocument/2006/relationships/image" Target="../media/image27.emf"/><Relationship Id="rId1" Type="http://schemas.openxmlformats.org/officeDocument/2006/relationships/printerSettings" Target="../printerSettings/printerSettings32.bin"/><Relationship Id="rId6" Type="http://schemas.openxmlformats.org/officeDocument/2006/relationships/package" Target="../embeddings/Microsoft_Word_Document14.docx"/><Relationship Id="rId11" Type="http://schemas.openxmlformats.org/officeDocument/2006/relationships/image" Target="../media/image25.emf"/><Relationship Id="rId5" Type="http://schemas.openxmlformats.org/officeDocument/2006/relationships/image" Target="../media/image22.emf"/><Relationship Id="rId15" Type="http://schemas.openxmlformats.org/officeDocument/2006/relationships/package" Target="../embeddings/Microsoft_Word_Document19.docx"/><Relationship Id="rId10" Type="http://schemas.openxmlformats.org/officeDocument/2006/relationships/package" Target="../embeddings/Microsoft_Word_Document16.docx"/><Relationship Id="rId4" Type="http://schemas.openxmlformats.org/officeDocument/2006/relationships/package" Target="../embeddings/Microsoft_Word_Document13.docx"/><Relationship Id="rId9" Type="http://schemas.openxmlformats.org/officeDocument/2006/relationships/image" Target="../media/image24.emf"/><Relationship Id="rId14" Type="http://schemas.openxmlformats.org/officeDocument/2006/relationships/image" Target="../media/image26.emf"/></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sheetPr>
  <dimension ref="B1:E59"/>
  <sheetViews>
    <sheetView showGridLines="0" showRowColHeaders="0" zoomScale="115" zoomScaleNormal="115" workbookViewId="0">
      <pane xSplit="1" ySplit="6" topLeftCell="B7" activePane="bottomRight" state="frozen"/>
      <selection pane="topRight" activeCell="B1" sqref="B1"/>
      <selection pane="bottomLeft" activeCell="A7" sqref="A7"/>
      <selection pane="bottomRight" activeCell="B19" sqref="B19"/>
    </sheetView>
  </sheetViews>
  <sheetFormatPr defaultColWidth="8.75" defaultRowHeight="14.25" x14ac:dyDescent="0.2"/>
  <cols>
    <col min="1" max="1" width="5" style="21" customWidth="1"/>
    <col min="2" max="2" width="111.25" style="21" customWidth="1"/>
    <col min="3" max="16384" width="8.75" style="21"/>
  </cols>
  <sheetData>
    <row r="1" spans="2:3" ht="109.9" customHeight="1" thickBot="1" x14ac:dyDescent="0.25">
      <c r="B1" s="29"/>
    </row>
    <row r="2" spans="2:3" x14ac:dyDescent="0.2">
      <c r="B2" s="30"/>
    </row>
    <row r="3" spans="2:3" ht="18" x14ac:dyDescent="0.25">
      <c r="B3" s="31" t="s">
        <v>20</v>
      </c>
    </row>
    <row r="4" spans="2:3" ht="9.6" customHeight="1" x14ac:dyDescent="0.25">
      <c r="B4" s="32"/>
    </row>
    <row r="5" spans="2:3" x14ac:dyDescent="0.2">
      <c r="B5" s="563" t="s">
        <v>546</v>
      </c>
    </row>
    <row r="6" spans="2:3" ht="9.6" customHeight="1" x14ac:dyDescent="0.2">
      <c r="B6" s="33"/>
    </row>
    <row r="7" spans="2:3" ht="17.45" customHeight="1" x14ac:dyDescent="0.25">
      <c r="B7" s="31" t="s">
        <v>6</v>
      </c>
    </row>
    <row r="8" spans="2:3" ht="9.6" customHeight="1" x14ac:dyDescent="0.2">
      <c r="B8" s="33"/>
    </row>
    <row r="9" spans="2:3" x14ac:dyDescent="0.2">
      <c r="B9" s="28" t="str">
        <f>+'1pr'!B3:E3</f>
        <v>Ekonomika auga sparčiau nei potencialas, susiformavęs teigiamas produkcijos atotrūkis,</v>
      </c>
    </row>
    <row r="10" spans="2:3" x14ac:dyDescent="0.2">
      <c r="B10" s="28" t="str">
        <f>+'2pr'!B3</f>
        <v>tačiau valdžios sektoriaus perviršiai iš esmės nulemti vienkartinių, nenuolatinio pobūdžio veiksnių.</v>
      </c>
      <c r="C10" s="27"/>
    </row>
    <row r="11" spans="2:3" x14ac:dyDescent="0.2">
      <c r="B11" s="28" t="str">
        <f>+'3pr'!B3</f>
        <v>Valstybės biudžeto balansui išliekant deficitiniam,</v>
      </c>
    </row>
    <row r="12" spans="2:3" x14ac:dyDescent="0.2">
      <c r="B12" s="28" t="str">
        <f>+'4pr'!B3</f>
        <v>nominali valdžios sektoriaus skola atitinkamai didėja.</v>
      </c>
    </row>
    <row r="13" spans="2:3" x14ac:dyDescent="0.2">
      <c r="B13" s="28" t="str">
        <f>+'5pr'!B3</f>
        <v>Perfinansuojant kriziniu laikotarpiu išleistas obligacijų emisijas naujomis, skolos valdymo išlaidos visą laiką mažėja,</v>
      </c>
    </row>
    <row r="14" spans="2:3" x14ac:dyDescent="0.2">
      <c r="B14" s="28" t="str">
        <f>+'6pr'!B3</f>
        <v>todėl skolos ir BVP santykis išlieka stabilus.</v>
      </c>
    </row>
    <row r="15" spans="2:3" ht="9.6" customHeight="1" x14ac:dyDescent="0.2">
      <c r="B15" s="33"/>
    </row>
    <row r="16" spans="2:3" ht="18" x14ac:dyDescent="0.25">
      <c r="B16" s="31" t="s">
        <v>239</v>
      </c>
    </row>
    <row r="17" spans="2:2" ht="9.6" customHeight="1" x14ac:dyDescent="0.25">
      <c r="B17" s="34"/>
    </row>
    <row r="18" spans="2:2" x14ac:dyDescent="0.2">
      <c r="B18" s="28" t="str">
        <f>+'1 pav.'!B3</f>
        <v>1 pav.    Duomenys, paaiškinantys perėjimą nuo valstybės biudžeto deficito prie valdžios sektoriaus perviršio (2018 m.)</v>
      </c>
    </row>
    <row r="19" spans="2:2" x14ac:dyDescent="0.2">
      <c r="B19" s="28" t="str">
        <f>+'2 pav.'!B3</f>
        <v>2 pav.    VS pajamų ir išlaidų metinis augimas ir pagrindinių komponenčių įtaka, proc. p.</v>
      </c>
    </row>
    <row r="20" spans="2:2" x14ac:dyDescent="0.2">
      <c r="B20" s="28" t="str">
        <f>+'3 pav.'!B3</f>
        <v>3 pav.    2018 m. VS balanso projekcijos ir faktas</v>
      </c>
    </row>
    <row r="21" spans="2:2" x14ac:dyDescent="0.2">
      <c r="B21" s="28" t="str">
        <f>+'4 pav.'!B3</f>
        <v>4 pav.    Valstybės biudžeto išlaidų plano vykdymo paklaidos</v>
      </c>
    </row>
    <row r="22" spans="2:2" ht="14.25" customHeight="1" x14ac:dyDescent="0.2">
      <c r="B22" s="28" t="str">
        <f>+'5 pav.'!B3</f>
        <v>5 pav.    Savivaldybių biudžetų išlaidų plano vykdymo paklaidos</v>
      </c>
    </row>
    <row r="23" spans="2:2" ht="14.25" customHeight="1" x14ac:dyDescent="0.2">
      <c r="B23" s="28" t="str">
        <f>+'6 pav.'!B3</f>
        <v>6 pav.    Dividendų ir valstybės įmonių pelno įmokų į valstybės biudžetą vykdymas</v>
      </c>
    </row>
    <row r="24" spans="2:2" ht="14.25" customHeight="1" x14ac:dyDescent="0.2">
      <c r="B24" s="28" t="str">
        <f>+'7 pav.'!B3</f>
        <v>7 pav.    Valdžios sektoriaus skola ir kaitos veiksniai</v>
      </c>
    </row>
    <row r="25" spans="2:2" ht="14.25" customHeight="1" x14ac:dyDescent="0.2">
      <c r="B25" s="28" t="str">
        <f>+'8 pav.'!B3</f>
        <v>8 pav.    Skolos dinamika</v>
      </c>
    </row>
    <row r="26" spans="2:2" ht="14.25" customHeight="1" x14ac:dyDescent="0.2">
      <c r="B26" s="28" t="str">
        <f>+'1 lentelė'!B3:D3</f>
        <v>1 lentelė.    Fiskalinės drausmės taisyklių laikymasis 2018 metais</v>
      </c>
    </row>
    <row r="27" spans="2:2" ht="14.25" customHeight="1" x14ac:dyDescent="0.2">
      <c r="B27" s="28" t="str">
        <f>+'2 lentelė'!B3:I3</f>
        <v>2 lentelė.    Ciklinė Lietuvos ekonomikos padėtis ir struktūrinis VS balansas, 2017–2018 m.</v>
      </c>
    </row>
    <row r="28" spans="2:2" ht="14.25" customHeight="1" x14ac:dyDescent="0.2">
      <c r="B28" s="28" t="str">
        <f>+'3 lentelė'!B3:L3</f>
        <v>3 lentelė.    2018 m. VS balanso postūmio, lyginant su 2017 m., apskaičiavimas</v>
      </c>
    </row>
    <row r="29" spans="2:2" ht="10.5" customHeight="1" x14ac:dyDescent="0.2">
      <c r="B29" s="28"/>
    </row>
    <row r="30" spans="2:2" ht="18" x14ac:dyDescent="0.25">
      <c r="B30" s="31" t="s">
        <v>240</v>
      </c>
    </row>
    <row r="31" spans="2:2" ht="9.6" customHeight="1" x14ac:dyDescent="0.25">
      <c r="B31" s="34"/>
    </row>
    <row r="32" spans="2:2" x14ac:dyDescent="0.2">
      <c r="B32" s="28" t="str">
        <f>+'4 lentelė'!B3:H3</f>
        <v>4 lentelė.    Projekcijų palyginimas, mln. EUR</v>
      </c>
    </row>
    <row r="33" spans="2:2" x14ac:dyDescent="0.2">
      <c r="B33" s="28" t="str">
        <f>+'9 pav.'!B3</f>
        <v>9 pav.        VS balanso rodiklio projekcijų pasikliautinieji intervalai</v>
      </c>
    </row>
    <row r="34" spans="2:2" x14ac:dyDescent="0.2">
      <c r="B34" s="28" t="str">
        <f>+'10 pav.'!B3</f>
        <v>10 pav.      Gyventojų pajamų mokesčio kaupiamasis vykdymas</v>
      </c>
    </row>
    <row r="35" spans="2:2" x14ac:dyDescent="0.2">
      <c r="B35" s="28" t="str">
        <f>+'5 lentelė'!B3:G3</f>
        <v>5 lentelė.    Pagrindinių mokesčių 2019-2020 metų planų vykdymo rizikos</v>
      </c>
    </row>
    <row r="36" spans="2:2" x14ac:dyDescent="0.2">
      <c r="B36" s="28" t="str">
        <f>+'6 lentelė'!B3:G3</f>
        <v>6 lentelė.    VS skolos ir jos kaitos veiksnių dinamika</v>
      </c>
    </row>
    <row r="37" spans="2:2" x14ac:dyDescent="0.2">
      <c r="B37" s="28" t="str">
        <f>+'11 pav.'!B3</f>
        <v>11 pav.      VS skolos projekcijų pasikliautinieji intervalai</v>
      </c>
    </row>
    <row r="38" spans="2:2" x14ac:dyDescent="0.2">
      <c r="B38" s="28" t="str">
        <f>+'12 pav.'!B3</f>
        <v>12 pav.       Lietuvos fiskalinės politikos kryptis 2006–2020 m.</v>
      </c>
    </row>
    <row r="39" spans="2:2" x14ac:dyDescent="0.2">
      <c r="B39" s="28" t="str">
        <f>+'7 lentelė'!B3:I3</f>
        <v>7 lentelė.    Ciklinė Lietuvos ekonomikos padėtis ir struktūrinis VS balansas, 2018–2020 m.</v>
      </c>
    </row>
    <row r="40" spans="2:2" x14ac:dyDescent="0.2">
      <c r="B40" s="28" t="str">
        <f>+'13 pav.'!B3</f>
        <v>13 pav.       Struktūrinio VS balanso rodiklio projekcijų pasikliautinieji intervalai</v>
      </c>
    </row>
    <row r="41" spans="2:2" ht="9.75" customHeight="1" x14ac:dyDescent="0.2">
      <c r="B41" s="28"/>
    </row>
    <row r="42" spans="2:2" ht="18" x14ac:dyDescent="0.25">
      <c r="B42" s="31" t="s">
        <v>347</v>
      </c>
    </row>
    <row r="43" spans="2:2" ht="9.75" customHeight="1" x14ac:dyDescent="0.25">
      <c r="B43" s="35"/>
    </row>
    <row r="44" spans="2:2" x14ac:dyDescent="0.2">
      <c r="B44" s="28" t="str">
        <f>+'2 priedas. 1 lent.'!B3</f>
        <v>2 priedas. 1 lentelė.    Valdžios sektoriaus 2017–2018 m. pajamos ir išlaidos pagal ESS2010</v>
      </c>
    </row>
    <row r="45" spans="2:2" x14ac:dyDescent="0.2">
      <c r="B45" s="28" t="str">
        <f>+'3 priedas. 1 pav.'!B3</f>
        <v>3 priedas. 1 pav.    Duomenys, paaiškinantys perėjimą nuo valstybės biudžeto deficito prie valdžios sektoriaus perviršio</v>
      </c>
    </row>
    <row r="46" spans="2:2" x14ac:dyDescent="0.2">
      <c r="B46" s="28" t="str">
        <f>+'4 priedas. 1 pav.'!B3</f>
        <v>4 priedas. 1 pav.    Pagrindinių mokesčių planų paklaidos</v>
      </c>
    </row>
    <row r="47" spans="2:2" x14ac:dyDescent="0.2">
      <c r="B47" s="28" t="str">
        <f>+'4 priedas 2 pav.'!A3</f>
        <v>4 priedas. 2 pav.    Akcizų pagal produktus pajamų plano paklaidos įtakos veiksniai</v>
      </c>
    </row>
    <row r="48" spans="2:2" x14ac:dyDescent="0.2">
      <c r="B48" s="28" t="str">
        <f>+'5 priedas. 1 lent.'!B3</f>
        <v>5 priedas. 1 lentelė.    Valstybės biudžeto išlaidų (be ES ir kitos finansinės paramos) fakto ir pradinio plano palyginimas, mln. EUR</v>
      </c>
    </row>
    <row r="49" spans="2:5" ht="15" customHeight="1" x14ac:dyDescent="0.2">
      <c r="B49" s="28" t="str">
        <f>+'6 priedas. 1 lent.'!B3</f>
        <v>6 priedas. 1 lentelė.    Savivaldybių biudžetų išlaidų fakto ir pradinio plano palyginimas, mln. EUR</v>
      </c>
    </row>
    <row r="50" spans="2:5" ht="15" customHeight="1" x14ac:dyDescent="0.2">
      <c r="B50" s="369" t="str">
        <f>'7 priedas. 1 lent.'!B3</f>
        <v>7 priedas. 1 lentelė.    Perteklinio valdžios sektoriaus taisyklės sąlygos</v>
      </c>
    </row>
    <row r="51" spans="2:5" ht="15" customHeight="1" x14ac:dyDescent="0.2">
      <c r="B51" s="369" t="str">
        <f>+'7 priedas. 2 lent.'!B3</f>
        <v>7 priedas. 2 lentelė.    Aplinkybės leidžiančios netaikyti išlaidų augimo ribojimo taisyklės, 2018 m.</v>
      </c>
    </row>
    <row r="52" spans="2:5" ht="15" customHeight="1" x14ac:dyDescent="0.2">
      <c r="B52" s="369" t="str">
        <f>+'7 priedas. 3 lent.'!B3</f>
        <v>7 priedas. 3 lentelė.    VS išlaidų augimo ribojimo taisyklė</v>
      </c>
    </row>
    <row r="53" spans="2:5" ht="15" customHeight="1" x14ac:dyDescent="0.2">
      <c r="B53" s="369" t="str">
        <f>+'7 priedas. 4 lent.'!B3</f>
        <v>7 priedas. 4 lentelė.    Valdžios sektoriui priskiriamų biudžetų taisyklės, 2018 m</v>
      </c>
    </row>
    <row r="54" spans="2:5" ht="14.25" customHeight="1" thickBot="1" x14ac:dyDescent="0.25">
      <c r="B54" s="370" t="str">
        <f>+'8 priedas. 1 lent.'!B3</f>
        <v>8 priedas.   Fiskalinės institucijos 2019–2020 m. valdžios sektoriaus pajamų, išlaidų ir balanso projekcijos pagal ESS2010</v>
      </c>
    </row>
    <row r="56" spans="2:5" x14ac:dyDescent="0.2">
      <c r="B56" s="2"/>
      <c r="C56" s="2"/>
      <c r="D56" s="2"/>
      <c r="E56" s="2"/>
    </row>
    <row r="57" spans="2:5" ht="27" x14ac:dyDescent="0.2">
      <c r="B57" s="11" t="s">
        <v>15</v>
      </c>
      <c r="C57" s="2"/>
      <c r="D57" s="2"/>
      <c r="E57" s="2"/>
    </row>
    <row r="58" spans="2:5" x14ac:dyDescent="0.2">
      <c r="B58" s="2"/>
      <c r="C58" s="2"/>
      <c r="D58" s="2"/>
      <c r="E58" s="2"/>
    </row>
    <row r="59" spans="2:5" x14ac:dyDescent="0.2">
      <c r="B59" s="2"/>
      <c r="C59" s="2"/>
      <c r="D59" s="2"/>
      <c r="E59" s="2"/>
    </row>
  </sheetData>
  <hyperlinks>
    <hyperlink ref="B10" location="'2pr'!A1" display="...skatinamas gausesnio namų ūkio vartojimo..."/>
    <hyperlink ref="B11" location="'3pr'!A1" display="…ir dėka gausesnių privačių ir ES paramos investicijų atsigavusio bendrojo pagrindinio kapitalo formavimosi"/>
    <hyperlink ref="B12" location="'4pr'!A1" display="Užimtųjų skaičius tikėtina mažės dėl nuolatinių gyventojų skaičiaus mažėjimo."/>
    <hyperlink ref="B13" location="'5pr'!A1" display="Tai sudarys galimybes derėtis dėl didesnio darbo užmokesčio…"/>
    <hyperlink ref="B14" location="'6pr'!A1" display="…kurio poveikį realiai ekonomikos plėtrai sušvelnins nuosaiki infliacija"/>
    <hyperlink ref="B9" location="'1pr'!A1" display="Realaus BVP augimas projektuojamas subalansuotas…"/>
    <hyperlink ref="B19" location="'2 pav.'!A1" display="'2 pav.'!A1"/>
    <hyperlink ref="B20" location="'3 pav.'!A1" display="'3 pav.'!A1"/>
    <hyperlink ref="B21" location="'4 pav.'!A1" display="'4 pav.'!A1"/>
    <hyperlink ref="B22" location="'5 pav.'!A1" display="'5 pav.'!A1"/>
    <hyperlink ref="B23" location="'6 pav.'!A1" display="'6 pav.'!A1"/>
    <hyperlink ref="B24" location="'7 pav.'!A1" display="'7 pav.'!A1"/>
    <hyperlink ref="B25" location="'8 pav.'!A1" display="'8 pav.'!A1"/>
    <hyperlink ref="B26" location="'1 lentelė'!A1" display="'1 lentelė'!A1"/>
    <hyperlink ref="B27" location="'2 lentelė'!A1" display="'2 lentelė'!A1"/>
    <hyperlink ref="B28" location="'3 lentelė'!A1" display="'3 lentelė'!A1"/>
    <hyperlink ref="B32" location="'4 lentelė'!A1" display="'4 lentelė'!A1"/>
    <hyperlink ref="B33" location="'9 pav.'!A1" display="'9 pav.'!A1"/>
    <hyperlink ref="B34" location="'10 pav.'!A1" display="'10 pav.'!A1"/>
    <hyperlink ref="B35" location="'5 lentelė'!A1" display="'5 lentelė'!A1"/>
    <hyperlink ref="B36" location="'6 lentelė'!A1" display="'6 lentelė'!A1"/>
    <hyperlink ref="B37" location="'11 pav.'!A1" display="'11 pav.'!A1"/>
    <hyperlink ref="B38" location="'12 pav.'!A1" display="'12 pav.'!A1"/>
    <hyperlink ref="B39" location="'7 lentelė'!A1" display="'7 lentelė'!A1"/>
    <hyperlink ref="B40" location="'13 pav.'!A1" display="'13 pav.'!A1"/>
    <hyperlink ref="B44" location="'2 priedas. 1 lent.'!A1" display="'2 priedas. 1 lent.'!A1"/>
    <hyperlink ref="B45" location="'3 priedas. 1 pav.'!A1" display="'3 priedas. 1 pav.'!A1"/>
    <hyperlink ref="B46" location="'4 priedas. 1 pav.'!A1" display="'4 priedas. 1 pav.'!A1"/>
    <hyperlink ref="B48" location="'5 priedas. 1 lent.'!A1" display="'5 priedas. 1 lent.'!A1"/>
    <hyperlink ref="B49" location="'6 priedas. 1 lent.'!A1" display="'6 priedas. 1 lent.'!A1"/>
    <hyperlink ref="B50" location="'7 priedas. 1 lent.'!A1" display="'7 priedas. 1 lent.'!A1"/>
    <hyperlink ref="B51" location="'7 priedas. 2 lent.'!A1" display="'7 priedas. 2 lent.'!A1"/>
    <hyperlink ref="B52" location="'7 priedas. 3 lent.'!A1" display="'7 priedas. 3 lent.'!A1"/>
    <hyperlink ref="B53" location="'7 priedas. 4 lent.'!A1" display="'7 priedas. 4 lent.'!A1"/>
    <hyperlink ref="B54" location="'8 priedas. 1 lent.'!A1" display="'8 priedas. 1 lent.'!A1"/>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Y89"/>
  <sheetViews>
    <sheetView showGridLines="0" zoomScaleNormal="100" workbookViewId="0">
      <selection activeCell="I54" sqref="I54"/>
    </sheetView>
  </sheetViews>
  <sheetFormatPr defaultRowHeight="12.75" x14ac:dyDescent="0.2"/>
  <cols>
    <col min="1" max="1" width="7.125" style="567" customWidth="1"/>
    <col min="2" max="2" width="88.625" style="567" customWidth="1"/>
    <col min="3" max="3" width="4.25" style="567" customWidth="1"/>
    <col min="4" max="4" width="2.875" style="567" customWidth="1"/>
    <col min="5" max="5" width="26.25" style="567" customWidth="1"/>
    <col min="6" max="6" width="7" style="567" customWidth="1"/>
    <col min="7" max="7" width="7.375" style="567" customWidth="1"/>
    <col min="8" max="8" width="4.5" style="567" customWidth="1"/>
    <col min="9" max="9" width="8.625" style="567" customWidth="1"/>
    <col min="10" max="10" width="9" style="567" customWidth="1"/>
    <col min="11" max="11" width="7.5" style="567" customWidth="1"/>
    <col min="12" max="12" width="7.75" style="567" customWidth="1"/>
    <col min="13" max="13" width="9" style="567"/>
    <col min="14" max="14" width="9.375" style="567" customWidth="1"/>
    <col min="15" max="15" width="8.125" style="567" customWidth="1"/>
    <col min="16" max="16384" width="9" style="567"/>
  </cols>
  <sheetData>
    <row r="1" spans="1:15" ht="14.25" x14ac:dyDescent="0.2">
      <c r="A1" s="600" t="s">
        <v>0</v>
      </c>
      <c r="B1" s="600"/>
      <c r="C1" s="600"/>
    </row>
    <row r="2" spans="1:15" ht="15" thickBot="1" x14ac:dyDescent="0.25">
      <c r="A2" s="562"/>
      <c r="B2" s="562"/>
      <c r="C2" s="562"/>
    </row>
    <row r="3" spans="1:15" s="566" customFormat="1" ht="30.75" customHeight="1" x14ac:dyDescent="0.2">
      <c r="A3" s="567"/>
      <c r="B3" s="71" t="s">
        <v>549</v>
      </c>
      <c r="C3" s="567"/>
      <c r="E3" s="568"/>
      <c r="F3" s="569" t="s">
        <v>7</v>
      </c>
      <c r="G3" s="570" t="s">
        <v>44</v>
      </c>
      <c r="H3" s="570" t="s">
        <v>45</v>
      </c>
      <c r="I3" s="570" t="s">
        <v>506</v>
      </c>
      <c r="J3" s="570" t="s">
        <v>507</v>
      </c>
      <c r="K3" s="570" t="s">
        <v>508</v>
      </c>
      <c r="L3" s="570" t="s">
        <v>509</v>
      </c>
      <c r="M3" s="570" t="s">
        <v>46</v>
      </c>
      <c r="N3" s="570" t="s">
        <v>47</v>
      </c>
      <c r="O3" s="571" t="s">
        <v>48</v>
      </c>
    </row>
    <row r="4" spans="1:15" ht="25.5" x14ac:dyDescent="0.2">
      <c r="E4" s="577" t="s">
        <v>49</v>
      </c>
      <c r="F4" s="572">
        <v>-0.23020567994679</v>
      </c>
      <c r="G4" s="572">
        <f>F4</f>
        <v>-0.23020567994679</v>
      </c>
      <c r="H4" s="572"/>
      <c r="I4" s="572"/>
      <c r="J4" s="572"/>
      <c r="K4" s="572"/>
      <c r="L4" s="572"/>
      <c r="M4" s="572">
        <f>SUM($F$4:F4)</f>
        <v>-0.23020567994679</v>
      </c>
      <c r="N4" s="572">
        <f>IF(SUM(G4:L4)&gt;0,SUM(G4:L4)+0.1,SUM(G4:L4)-0.1)</f>
        <v>-0.33020567994679001</v>
      </c>
      <c r="O4" s="573">
        <f>F4</f>
        <v>-0.23020567994679</v>
      </c>
    </row>
    <row r="5" spans="1:15" x14ac:dyDescent="0.2">
      <c r="E5" s="577" t="s">
        <v>50</v>
      </c>
      <c r="F5" s="572">
        <v>-0.219792141007907</v>
      </c>
      <c r="G5" s="572"/>
      <c r="H5" s="572">
        <f>MAX(0,MIN(SUM(F$4:F4),SUM(F$4:F5)))+MIN(0,MAX(SUM(F$4:F4),SUM(F$4:F5)))</f>
        <v>-0.23020567994679</v>
      </c>
      <c r="I5" s="572">
        <f>MAX(0,MIN(SUM(F$4:F5),F5))</f>
        <v>0</v>
      </c>
      <c r="J5" s="572">
        <f>-MAX(0,(F5-I5))</f>
        <v>0</v>
      </c>
      <c r="K5" s="572">
        <f>MAX(0,(L5-F5))</f>
        <v>0</v>
      </c>
      <c r="L5" s="572">
        <f>MIN(0,MAX(SUM(F$4:F5),F5))</f>
        <v>-0.219792141007907</v>
      </c>
      <c r="M5" s="572">
        <f>SUM($F$4:F5)</f>
        <v>-0.44999782095469698</v>
      </c>
      <c r="N5" s="572">
        <f t="shared" ref="N5:N10" si="0">IF(SUM(G5:L5)&gt;0,SUM(G5:L5)+0.1,SUM(G5:L5)-0.1)</f>
        <v>-0.54999782095469696</v>
      </c>
      <c r="O5" s="574">
        <f t="shared" ref="O5:O10" si="1">F5</f>
        <v>-0.219792141007907</v>
      </c>
    </row>
    <row r="6" spans="1:15" ht="25.5" x14ac:dyDescent="0.2">
      <c r="E6" s="577" t="s">
        <v>510</v>
      </c>
      <c r="F6" s="572">
        <v>0.23197819721298246</v>
      </c>
      <c r="G6" s="572"/>
      <c r="H6" s="572">
        <f>MAX(0,MIN(SUM(F$4:F5),SUM(F$4:F6)))+MIN(0,MAX(SUM(F$4:F5),SUM(F$4:F6)))</f>
        <v>-0.21801962374171452</v>
      </c>
      <c r="I6" s="572">
        <f>MAX(0,MIN(SUM(F$4:F6),F6))</f>
        <v>0</v>
      </c>
      <c r="J6" s="572">
        <f t="shared" ref="J6" si="2">-MAX(0,(F6-I6))</f>
        <v>-0.23197819721298246</v>
      </c>
      <c r="K6" s="572">
        <f t="shared" ref="K6" si="3">MAX(0,(L6-F6))</f>
        <v>0</v>
      </c>
      <c r="L6" s="572">
        <f>MIN(0,MAX(SUM(F$4:F6),F6))</f>
        <v>0</v>
      </c>
      <c r="M6" s="572">
        <f>SUM($F$4:F6)</f>
        <v>-0.21801962374171452</v>
      </c>
      <c r="N6" s="572">
        <f t="shared" si="0"/>
        <v>-0.54999782095469696</v>
      </c>
      <c r="O6" s="574">
        <f t="shared" si="1"/>
        <v>0.23197819721298246</v>
      </c>
    </row>
    <row r="7" spans="1:15" x14ac:dyDescent="0.2">
      <c r="E7" s="577" t="s">
        <v>511</v>
      </c>
      <c r="F7" s="572">
        <v>-0.21801962374171421</v>
      </c>
      <c r="G7" s="572">
        <f>F7</f>
        <v>-0.21801962374171421</v>
      </c>
      <c r="H7" s="572"/>
      <c r="I7" s="572"/>
      <c r="J7" s="572"/>
      <c r="K7" s="572"/>
      <c r="L7" s="572"/>
      <c r="M7" s="572">
        <f>SUM($F$7:F7)</f>
        <v>-0.21801962374171421</v>
      </c>
      <c r="N7" s="572">
        <f t="shared" si="0"/>
        <v>-0.31801962374171422</v>
      </c>
      <c r="O7" s="573">
        <f t="shared" si="1"/>
        <v>-0.21801962374171421</v>
      </c>
    </row>
    <row r="8" spans="1:15" x14ac:dyDescent="0.2">
      <c r="E8" s="577" t="s">
        <v>512</v>
      </c>
      <c r="F8" s="572">
        <v>0.19431220530638549</v>
      </c>
      <c r="G8" s="572"/>
      <c r="H8" s="572">
        <f>MAX(0,MIN(SUM(F$7:F7),SUM(F$7:F8)))+MIN(0,MAX(SUM(F$7:F7),SUM(F$7:F8)))</f>
        <v>-2.3707418435328725E-2</v>
      </c>
      <c r="I8" s="572">
        <f>MAX(0,MIN(SUM(F$7:F8),F8))</f>
        <v>0</v>
      </c>
      <c r="J8" s="572">
        <f>-MAX(0,(F8-I8))</f>
        <v>-0.19431220530638549</v>
      </c>
      <c r="K8" s="572">
        <f>MAX(0,(L8-F8))</f>
        <v>0</v>
      </c>
      <c r="L8" s="572">
        <f>MIN(0,MAX(SUM(F$7:F8),F8))</f>
        <v>0</v>
      </c>
      <c r="M8" s="572">
        <f>SUM($F$7:F8)</f>
        <v>-2.3707418435328725E-2</v>
      </c>
      <c r="N8" s="572">
        <f t="shared" si="0"/>
        <v>-0.31801962374171422</v>
      </c>
      <c r="O8" s="574">
        <f t="shared" si="1"/>
        <v>0.19431220530638549</v>
      </c>
    </row>
    <row r="9" spans="1:15" ht="25.5" x14ac:dyDescent="0.2">
      <c r="E9" s="577" t="s">
        <v>513</v>
      </c>
      <c r="F9" s="572">
        <v>0.68308384145904955</v>
      </c>
      <c r="G9" s="572"/>
      <c r="H9" s="572">
        <f>MAX(0,MIN(SUM(F$7:F8),SUM(F$7:F9)))+MIN(0,MAX(SUM(F$7:F8),SUM(F$7:F9)))</f>
        <v>0</v>
      </c>
      <c r="I9" s="572">
        <f>MAX(0,MIN(SUM(F$7:F9),F9))</f>
        <v>0.65937642302372079</v>
      </c>
      <c r="J9" s="572">
        <f>-MAX(0,(F9-I9))</f>
        <v>-2.3707418435328753E-2</v>
      </c>
      <c r="K9" s="572">
        <f>MAX(0,(L9-F9))</f>
        <v>0</v>
      </c>
      <c r="L9" s="572">
        <f>MIN(0,MAX(SUM(F$7:F9),F9))</f>
        <v>0</v>
      </c>
      <c r="M9" s="572">
        <f>SUM($F$7:F9)</f>
        <v>0.65937642302372079</v>
      </c>
      <c r="N9" s="572">
        <f t="shared" si="0"/>
        <v>0.73566900458839202</v>
      </c>
      <c r="O9" s="574">
        <f t="shared" si="1"/>
        <v>0.68308384145904955</v>
      </c>
    </row>
    <row r="10" spans="1:15" x14ac:dyDescent="0.2">
      <c r="E10" s="578" t="s">
        <v>514</v>
      </c>
      <c r="F10" s="575">
        <v>0.6593764230237209</v>
      </c>
      <c r="G10" s="575">
        <f>F10</f>
        <v>0.6593764230237209</v>
      </c>
      <c r="H10" s="575"/>
      <c r="I10" s="575"/>
      <c r="J10" s="575"/>
      <c r="K10" s="575"/>
      <c r="L10" s="575"/>
      <c r="M10" s="575"/>
      <c r="N10" s="575">
        <f t="shared" si="0"/>
        <v>0.75937642302372088</v>
      </c>
      <c r="O10" s="576">
        <f t="shared" si="1"/>
        <v>0.6593764230237209</v>
      </c>
    </row>
    <row r="29" spans="2:2" ht="15" thickBot="1" x14ac:dyDescent="0.25">
      <c r="B29" s="72" t="s">
        <v>504</v>
      </c>
    </row>
    <row r="30" spans="2:2" ht="14.25" x14ac:dyDescent="0.2">
      <c r="B30" s="85"/>
    </row>
    <row r="31" spans="2:2" ht="14.25" x14ac:dyDescent="0.2">
      <c r="B31" s="85"/>
    </row>
    <row r="32" spans="2:2" ht="24" thickBot="1" x14ac:dyDescent="0.4">
      <c r="B32" s="594">
        <v>2017</v>
      </c>
    </row>
    <row r="33" spans="2:16" ht="25.5" x14ac:dyDescent="0.2">
      <c r="B33" s="71" t="s">
        <v>550</v>
      </c>
      <c r="E33" s="579"/>
      <c r="F33" s="580" t="s">
        <v>7</v>
      </c>
      <c r="G33" s="581" t="s">
        <v>44</v>
      </c>
      <c r="H33" s="581" t="s">
        <v>45</v>
      </c>
      <c r="I33" s="581" t="s">
        <v>506</v>
      </c>
      <c r="J33" s="581" t="s">
        <v>507</v>
      </c>
      <c r="K33" s="581" t="s">
        <v>508</v>
      </c>
      <c r="L33" s="581" t="s">
        <v>509</v>
      </c>
      <c r="M33" s="581" t="s">
        <v>46</v>
      </c>
      <c r="N33" s="581" t="s">
        <v>47</v>
      </c>
      <c r="O33" s="582" t="s">
        <v>48</v>
      </c>
    </row>
    <row r="34" spans="2:16" x14ac:dyDescent="0.2">
      <c r="E34" s="583" t="s">
        <v>49</v>
      </c>
      <c r="F34" s="584">
        <v>-0.76675427711757482</v>
      </c>
      <c r="G34" s="584">
        <f>F34</f>
        <v>-0.76675427711757482</v>
      </c>
      <c r="H34" s="584"/>
      <c r="I34" s="584"/>
      <c r="J34" s="584"/>
      <c r="K34" s="584"/>
      <c r="L34" s="584"/>
      <c r="M34" s="584">
        <f>SUM($F$34:F34)</f>
        <v>-0.76675427711757482</v>
      </c>
      <c r="N34" s="584">
        <f t="shared" ref="N34:N40" si="4">IF(SUM(G34:L34)&gt;0,SUM(G34:L34)+0.1,SUM(G34:L34)-0.1)</f>
        <v>-0.8667542771175748</v>
      </c>
      <c r="O34" s="585">
        <f t="shared" ref="O34:O40" si="5">F34</f>
        <v>-0.76675427711757482</v>
      </c>
    </row>
    <row r="35" spans="2:16" x14ac:dyDescent="0.2">
      <c r="E35" s="583" t="s">
        <v>50</v>
      </c>
      <c r="F35" s="584">
        <v>0.37306684147853553</v>
      </c>
      <c r="G35" s="584"/>
      <c r="H35" s="584">
        <f>MAX(0,MIN(SUM(F$34:F34),SUM(F$34:F35)))+MIN(0,MAX(SUM(F$34:F34),SUM(F$34:F35)))</f>
        <v>-0.3936874356390393</v>
      </c>
      <c r="I35" s="584">
        <f>MAX(0,MIN(SUM(F$34:F35),F35))</f>
        <v>0</v>
      </c>
      <c r="J35" s="584">
        <f>-MAX(0,(F35-I35))</f>
        <v>-0.37306684147853553</v>
      </c>
      <c r="K35" s="584">
        <f>MAX(0,(L35-F35))</f>
        <v>0</v>
      </c>
      <c r="L35" s="584">
        <f>MIN(0,MAX(SUM(F$34:F35),F35))</f>
        <v>0</v>
      </c>
      <c r="M35" s="584">
        <f>SUM($F$34:F35)</f>
        <v>-0.3936874356390393</v>
      </c>
      <c r="N35" s="584">
        <f t="shared" si="4"/>
        <v>-0.8667542771175748</v>
      </c>
      <c r="O35" s="586">
        <f t="shared" si="5"/>
        <v>0.37306684147853553</v>
      </c>
    </row>
    <row r="36" spans="2:16" x14ac:dyDescent="0.2">
      <c r="E36" s="583" t="s">
        <v>510</v>
      </c>
      <c r="F36" s="584">
        <v>0.19909539189451711</v>
      </c>
      <c r="G36" s="584"/>
      <c r="H36" s="584">
        <f>MAX(0,MIN(SUM(F$34:F35),SUM(F$34:F36)))+MIN(0,MAX(SUM(F$34:F35),SUM(F$34:F36)))</f>
        <v>-0.19459204374452219</v>
      </c>
      <c r="I36" s="584">
        <f>MAX(0,MIN(SUM(F$34:F36),F36))</f>
        <v>0</v>
      </c>
      <c r="J36" s="584">
        <f>-MAX(0,(F36-I36))</f>
        <v>-0.19909539189451711</v>
      </c>
      <c r="K36" s="584">
        <f>MAX(0,(L36-F36))</f>
        <v>0</v>
      </c>
      <c r="L36" s="584">
        <f>MIN(0,MAX(SUM(F$34:F36),F36))</f>
        <v>0</v>
      </c>
      <c r="M36" s="584">
        <f>SUM($F$34:F36)</f>
        <v>-0.19459204374452219</v>
      </c>
      <c r="N36" s="584">
        <f t="shared" si="4"/>
        <v>-0.49368743563903927</v>
      </c>
      <c r="O36" s="586">
        <f t="shared" si="5"/>
        <v>0.19909539189451711</v>
      </c>
    </row>
    <row r="37" spans="2:16" x14ac:dyDescent="0.2">
      <c r="E37" s="583" t="s">
        <v>511</v>
      </c>
      <c r="F37" s="584">
        <v>-0.19459204374452213</v>
      </c>
      <c r="G37" s="584">
        <f>F37</f>
        <v>-0.19459204374452213</v>
      </c>
      <c r="H37" s="584"/>
      <c r="I37" s="584"/>
      <c r="J37" s="584"/>
      <c r="K37" s="584"/>
      <c r="L37" s="584"/>
      <c r="M37" s="584">
        <f>SUM($F$37:F37)</f>
        <v>-0.19459204374452213</v>
      </c>
      <c r="N37" s="584">
        <f t="shared" si="4"/>
        <v>-0.29459204374452214</v>
      </c>
      <c r="O37" s="585">
        <f t="shared" si="5"/>
        <v>-0.19459204374452213</v>
      </c>
      <c r="P37" s="566"/>
    </row>
    <row r="38" spans="2:16" x14ac:dyDescent="0.2">
      <c r="E38" s="583" t="s">
        <v>512</v>
      </c>
      <c r="F38" s="584">
        <v>0.20549488663398371</v>
      </c>
      <c r="G38" s="584"/>
      <c r="H38" s="584">
        <f>MAX(0,MIN(SUM(F$37:F37),SUM(F$37:F38)))+MIN(0,MAX(SUM(F$37:F37),SUM(F$37:F38)))</f>
        <v>0</v>
      </c>
      <c r="I38" s="584">
        <f>MAX(0,MIN(SUM(F$37:F38),F38))</f>
        <v>1.0902842889461584E-2</v>
      </c>
      <c r="J38" s="584">
        <f>-MAX(0,(F38-I38))</f>
        <v>-0.19459204374452213</v>
      </c>
      <c r="K38" s="584">
        <f>MAX(0,(L38-F38))</f>
        <v>0</v>
      </c>
      <c r="L38" s="584">
        <f>MIN(0,MAX(SUM(F$37:F38),F38))</f>
        <v>0</v>
      </c>
      <c r="M38" s="584">
        <f>SUM($F$37:F38)</f>
        <v>1.0902842889461584E-2</v>
      </c>
      <c r="N38" s="584">
        <f t="shared" si="4"/>
        <v>-0.28368920085506055</v>
      </c>
      <c r="O38" s="586">
        <f t="shared" si="5"/>
        <v>0.20549488663398371</v>
      </c>
    </row>
    <row r="39" spans="2:16" x14ac:dyDescent="0.2">
      <c r="E39" s="583" t="s">
        <v>513</v>
      </c>
      <c r="F39" s="584">
        <v>0.47545875731000153</v>
      </c>
      <c r="G39" s="584"/>
      <c r="H39" s="584">
        <f>MAX(0,MIN(SUM(F$37:F38),SUM(F$37:F39)))+MIN(0,MAX(SUM(F$37:F38),SUM(F$37:F39)))</f>
        <v>1.0902842889461584E-2</v>
      </c>
      <c r="I39" s="584">
        <f>MAX(0,MIN(SUM(F$37:F39),F39))</f>
        <v>0.47545875731000153</v>
      </c>
      <c r="J39" s="584">
        <f>-MAX(0,(F39-I39))</f>
        <v>0</v>
      </c>
      <c r="K39" s="584">
        <f>MAX(0,(L39-F39))</f>
        <v>0</v>
      </c>
      <c r="L39" s="584">
        <f>MIN(0,MAX(SUM(F$37:F39),F39))</f>
        <v>0</v>
      </c>
      <c r="M39" s="584">
        <f>SUM($F$37:F39)</f>
        <v>0.48636160019946312</v>
      </c>
      <c r="N39" s="584">
        <f t="shared" si="4"/>
        <v>0.58636160019946315</v>
      </c>
      <c r="O39" s="586">
        <f t="shared" si="5"/>
        <v>0.47545875731000153</v>
      </c>
    </row>
    <row r="40" spans="2:16" x14ac:dyDescent="0.2">
      <c r="E40" s="587" t="s">
        <v>514</v>
      </c>
      <c r="F40" s="588">
        <v>0.48636160019946312</v>
      </c>
      <c r="G40" s="588">
        <f>F40</f>
        <v>0.48636160019946312</v>
      </c>
      <c r="H40" s="588"/>
      <c r="I40" s="588"/>
      <c r="J40" s="588"/>
      <c r="K40" s="588"/>
      <c r="L40" s="588"/>
      <c r="M40" s="588"/>
      <c r="N40" s="588">
        <f t="shared" si="4"/>
        <v>0.58636160019946315</v>
      </c>
      <c r="O40" s="589">
        <f t="shared" si="5"/>
        <v>0.48636160019946312</v>
      </c>
    </row>
    <row r="56" spans="2:25" x14ac:dyDescent="0.2">
      <c r="K56" s="590"/>
    </row>
    <row r="59" spans="2:25" ht="15" thickBot="1" x14ac:dyDescent="0.25">
      <c r="B59" s="72" t="s">
        <v>547</v>
      </c>
    </row>
    <row r="62" spans="2:25" ht="24" thickBot="1" x14ac:dyDescent="0.4">
      <c r="B62" s="594">
        <v>2016</v>
      </c>
      <c r="Y62" s="566"/>
    </row>
    <row r="63" spans="2:25" ht="25.5" x14ac:dyDescent="0.2">
      <c r="B63" s="71" t="s">
        <v>550</v>
      </c>
      <c r="E63" s="591"/>
      <c r="F63" s="580" t="s">
        <v>7</v>
      </c>
      <c r="G63" s="581" t="s">
        <v>44</v>
      </c>
      <c r="H63" s="581" t="s">
        <v>45</v>
      </c>
      <c r="I63" s="581" t="s">
        <v>506</v>
      </c>
      <c r="J63" s="581" t="s">
        <v>507</v>
      </c>
      <c r="K63" s="581" t="s">
        <v>508</v>
      </c>
      <c r="L63" s="581" t="s">
        <v>509</v>
      </c>
      <c r="M63" s="581" t="s">
        <v>46</v>
      </c>
      <c r="N63" s="581" t="s">
        <v>47</v>
      </c>
      <c r="O63" s="582" t="s">
        <v>48</v>
      </c>
    </row>
    <row r="64" spans="2:25" x14ac:dyDescent="0.2">
      <c r="E64" s="592" t="s">
        <v>49</v>
      </c>
      <c r="F64" s="584">
        <v>-1.1467349055619633</v>
      </c>
      <c r="G64" s="584">
        <f>F64</f>
        <v>-1.1467349055619633</v>
      </c>
      <c r="H64" s="584"/>
      <c r="I64" s="584"/>
      <c r="J64" s="584"/>
      <c r="K64" s="584"/>
      <c r="L64" s="584"/>
      <c r="M64" s="584">
        <f>SUM($B$2:O63)</f>
        <v>4031.4168953053622</v>
      </c>
      <c r="N64" s="584">
        <f>IF(SUM(G64:L64)&gt;0,SUM(G64:L64)+0.1,SUM(G64:L64)-0.1)</f>
        <v>-1.2467349055619634</v>
      </c>
      <c r="O64" s="585">
        <f>F64</f>
        <v>-1.1467349055619633</v>
      </c>
    </row>
    <row r="65" spans="5:15" x14ac:dyDescent="0.2">
      <c r="E65" s="592" t="s">
        <v>50</v>
      </c>
      <c r="F65" s="584">
        <v>0.42806288393929171</v>
      </c>
      <c r="G65" s="584"/>
      <c r="H65" s="584">
        <f>MAX(0,MIN(SUM(O$2:O62),SUM(O$2:O62)))+MIN(0,MAX(SUM(O$2:O62),SUM(O$2:O62)))</f>
        <v>1.8788643789601311</v>
      </c>
      <c r="I65" s="584">
        <f>MAX(0,MIN(SUM(O$2:O62),F65))</f>
        <v>0.42806288393929171</v>
      </c>
      <c r="J65" s="584">
        <f>-MAX(0,(F65-I65))</f>
        <v>0</v>
      </c>
      <c r="K65" s="584">
        <f>MAX(0,(L65-F65))</f>
        <v>0</v>
      </c>
      <c r="L65" s="584">
        <f>MIN(0,MAX(SUM(O$2:O62),F65))</f>
        <v>0</v>
      </c>
      <c r="M65" s="584">
        <f>SUM($B$2:O64)</f>
        <v>8058.1468509884762</v>
      </c>
      <c r="N65" s="584">
        <f t="shared" ref="N65:N70" si="6">IF(SUM(G65:L65)&gt;0,SUM(G65:L65)+0.1,SUM(G65:L65)-0.1)</f>
        <v>2.4069272628994232</v>
      </c>
      <c r="O65" s="586">
        <f t="shared" ref="O65:O70" si="7">F65</f>
        <v>0.42806288393929171</v>
      </c>
    </row>
    <row r="66" spans="5:15" x14ac:dyDescent="0.2">
      <c r="E66" s="592" t="s">
        <v>510</v>
      </c>
      <c r="F66" s="584">
        <v>0.4260036517856452</v>
      </c>
      <c r="G66" s="584"/>
      <c r="H66" s="584">
        <f>MAX(0,MIN(SUM(O$2:O62),SUM(O$2:O63)))+MIN(0,MAX(SUM(O$2:O62),SUM(O$2:O63)))</f>
        <v>1.8788643789601311</v>
      </c>
      <c r="I66" s="584">
        <f>MAX(0,MIN(SUM(O$2:O63),F66))</f>
        <v>0.4260036517856452</v>
      </c>
      <c r="J66" s="584">
        <f t="shared" ref="J66" si="8">-MAX(0,(F66-I66))</f>
        <v>0</v>
      </c>
      <c r="K66" s="584">
        <f t="shared" ref="K66" si="9">MAX(0,(L66-F66))</f>
        <v>0</v>
      </c>
      <c r="L66" s="584">
        <f>MIN(0,MAX(SUM(O$2:O63),F66))</f>
        <v>0</v>
      </c>
      <c r="M66" s="584">
        <f>SUM($B$2:O65)</f>
        <v>16121.86368227063</v>
      </c>
      <c r="N66" s="584">
        <f t="shared" si="6"/>
        <v>2.4048680307457766</v>
      </c>
      <c r="O66" s="586">
        <f t="shared" si="7"/>
        <v>0.4260036517856452</v>
      </c>
    </row>
    <row r="67" spans="5:15" x14ac:dyDescent="0.2">
      <c r="E67" s="592" t="s">
        <v>511</v>
      </c>
      <c r="F67" s="584">
        <v>-0.29266836983702649</v>
      </c>
      <c r="G67" s="584">
        <f>F67</f>
        <v>-0.29266836983702649</v>
      </c>
      <c r="H67" s="584"/>
      <c r="I67" s="584"/>
      <c r="J67" s="584"/>
      <c r="K67" s="584"/>
      <c r="L67" s="584"/>
      <c r="M67" s="584">
        <f>SUM($B$5:O66)</f>
        <v>32250.540136306056</v>
      </c>
      <c r="N67" s="584">
        <f t="shared" si="6"/>
        <v>-0.39266836983702647</v>
      </c>
      <c r="O67" s="585">
        <f t="shared" si="7"/>
        <v>-0.29266836983702649</v>
      </c>
    </row>
    <row r="68" spans="5:15" x14ac:dyDescent="0.2">
      <c r="E68" s="592" t="s">
        <v>512</v>
      </c>
      <c r="F68" s="584">
        <v>0.49370090883677792</v>
      </c>
      <c r="G68" s="584"/>
      <c r="H68" s="584">
        <f>MAX(0,MIN(SUM(O$5:O64),SUM(O$5:O65)))+MIN(0,MAX(SUM(O$5:O64),SUM(O$5:O65)))</f>
        <v>0.96233515334495823</v>
      </c>
      <c r="I68" s="584">
        <f>MAX(0,MIN(SUM(O$5:O65),F68))</f>
        <v>0.49370090883677792</v>
      </c>
      <c r="J68" s="584">
        <f>-MAX(0,(F68-I68))</f>
        <v>0</v>
      </c>
      <c r="K68" s="584">
        <f>MAX(0,(L68-F68))</f>
        <v>0</v>
      </c>
      <c r="L68" s="584">
        <f>MIN(0,MAX(SUM(O$5:O65),F68))</f>
        <v>0</v>
      </c>
      <c r="M68" s="584">
        <f>SUM($B$5:O67)</f>
        <v>64499.809599132757</v>
      </c>
      <c r="N68" s="584">
        <f>IF(SUM(G68:L68)&gt;0,SUM(G68:L68)+0.1,SUM(G68:L68)-0.3)</f>
        <v>1.5560360621817362</v>
      </c>
      <c r="O68" s="586">
        <f t="shared" si="7"/>
        <v>0.49370090883677792</v>
      </c>
    </row>
    <row r="69" spans="5:15" x14ac:dyDescent="0.2">
      <c r="E69" s="592" t="s">
        <v>513</v>
      </c>
      <c r="F69" s="584">
        <v>4.0669835034520811E-2</v>
      </c>
      <c r="G69" s="584"/>
      <c r="H69" s="584">
        <f>MAX(0,MIN(SUM(O$5:O65),SUM(O$5:O66)))+MIN(0,MAX(SUM(O$5:O65),SUM(O$5:O66)))</f>
        <v>1.3903980372842499</v>
      </c>
      <c r="I69" s="584">
        <f>MAX(0,MIN(SUM(O$5:O66),F69))</f>
        <v>4.0669835034520811E-2</v>
      </c>
      <c r="J69" s="584">
        <f>-MAX(0,(F69-I69))</f>
        <v>0</v>
      </c>
      <c r="K69" s="584">
        <f>MAX(0,(L69-F69))</f>
        <v>0</v>
      </c>
      <c r="L69" s="584">
        <f>MIN(0,MAX(SUM(O$5:O66),F69))</f>
        <v>0</v>
      </c>
      <c r="M69" s="584">
        <f>SUM($B$5:O68)</f>
        <v>129003.61867220755</v>
      </c>
      <c r="N69" s="584">
        <f t="shared" si="6"/>
        <v>1.5310678723187707</v>
      </c>
      <c r="O69" s="586">
        <f t="shared" si="7"/>
        <v>4.0669835034520811E-2</v>
      </c>
    </row>
    <row r="70" spans="5:15" x14ac:dyDescent="0.2">
      <c r="E70" s="593" t="s">
        <v>514</v>
      </c>
      <c r="F70" s="588">
        <v>0.24170237403427242</v>
      </c>
      <c r="G70" s="588">
        <f>F70</f>
        <v>0.24170237403427242</v>
      </c>
      <c r="H70" s="588"/>
      <c r="I70" s="588"/>
      <c r="J70" s="588"/>
      <c r="K70" s="588"/>
      <c r="L70" s="588"/>
      <c r="M70" s="588"/>
      <c r="N70" s="588">
        <f t="shared" si="6"/>
        <v>0.34170237403427239</v>
      </c>
      <c r="O70" s="589">
        <f t="shared" si="7"/>
        <v>0.24170237403427242</v>
      </c>
    </row>
    <row r="81" spans="2:20" x14ac:dyDescent="0.2">
      <c r="T81" s="590"/>
    </row>
    <row r="89" spans="2:20" ht="15" thickBot="1" x14ac:dyDescent="0.25">
      <c r="B89" s="72" t="s">
        <v>548</v>
      </c>
    </row>
  </sheetData>
  <mergeCells count="1">
    <mergeCell ref="A1:C1"/>
  </mergeCells>
  <hyperlinks>
    <hyperlink ref="A1:B1" location="Turinys!A34" display="↖ atgal į turinį"/>
  </hyperlinks>
  <pageMargins left="0.7" right="0.7" top="0.75" bottom="0.75" header="0.3" footer="0.3"/>
  <pageSetup scale="8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F33"/>
  <sheetViews>
    <sheetView showGridLines="0" showRowColHeaders="0" zoomScaleNormal="100" workbookViewId="0">
      <selection activeCell="D9" sqref="D9"/>
    </sheetView>
  </sheetViews>
  <sheetFormatPr defaultRowHeight="14.25" x14ac:dyDescent="0.2"/>
  <cols>
    <col min="1" max="1" width="6.625" style="69" customWidth="1"/>
    <col min="2" max="2" width="71.625" style="69" customWidth="1"/>
    <col min="3" max="3" width="14.625" style="69" customWidth="1"/>
    <col min="4" max="4" width="38.25" style="69" customWidth="1"/>
    <col min="5" max="16384" width="9" style="69"/>
  </cols>
  <sheetData>
    <row r="1" spans="1:6" x14ac:dyDescent="0.2">
      <c r="A1" s="600" t="s">
        <v>0</v>
      </c>
      <c r="B1" s="600"/>
    </row>
    <row r="2" spans="1:6" ht="15" thickBot="1" x14ac:dyDescent="0.25">
      <c r="C2"/>
    </row>
    <row r="3" spans="1:6" ht="15" x14ac:dyDescent="0.2">
      <c r="B3" s="71" t="s">
        <v>216</v>
      </c>
      <c r="C3"/>
      <c r="D3" s="39"/>
      <c r="E3" s="73">
        <v>2017</v>
      </c>
      <c r="F3" s="74">
        <v>2018</v>
      </c>
    </row>
    <row r="4" spans="1:6" x14ac:dyDescent="0.2">
      <c r="D4" s="43" t="s">
        <v>36</v>
      </c>
      <c r="E4" s="372">
        <v>3.3761817903526503</v>
      </c>
      <c r="F4" s="373">
        <v>4.2990229154407587</v>
      </c>
    </row>
    <row r="5" spans="1:6" x14ac:dyDescent="0.2">
      <c r="D5" s="43" t="s">
        <v>37</v>
      </c>
      <c r="E5" s="372">
        <v>3.4187055377233002</v>
      </c>
      <c r="F5" s="373">
        <v>4.175908689431961</v>
      </c>
    </row>
    <row r="6" spans="1:6" x14ac:dyDescent="0.2">
      <c r="D6" s="43" t="s">
        <v>38</v>
      </c>
      <c r="E6" s="372">
        <v>-0.14056671693085129</v>
      </c>
      <c r="F6" s="373">
        <v>0.82740119262679945</v>
      </c>
    </row>
    <row r="7" spans="1:6" x14ac:dyDescent="0.2">
      <c r="D7" s="43" t="s">
        <v>39</v>
      </c>
      <c r="E7" s="372">
        <v>-0.51571759583840571</v>
      </c>
      <c r="F7" s="373">
        <v>1.1070288618379958</v>
      </c>
    </row>
    <row r="8" spans="1:6" x14ac:dyDescent="0.2">
      <c r="D8" s="43" t="s">
        <v>40</v>
      </c>
      <c r="E8" s="372">
        <v>1.6525929210133727</v>
      </c>
      <c r="F8" s="373">
        <v>2.8697228542810058</v>
      </c>
    </row>
    <row r="9" spans="1:6" x14ac:dyDescent="0.2">
      <c r="D9" s="75" t="s">
        <v>41</v>
      </c>
      <c r="E9" s="374">
        <v>3.185099986177816</v>
      </c>
      <c r="F9" s="373">
        <v>5.7890428641759524</v>
      </c>
    </row>
    <row r="10" spans="1:6" x14ac:dyDescent="0.2">
      <c r="D10" s="43" t="s">
        <v>42</v>
      </c>
      <c r="E10" s="372">
        <v>4.8129557758951131</v>
      </c>
      <c r="F10" s="373">
        <v>1.0207449171605563</v>
      </c>
    </row>
    <row r="11" spans="1:6" x14ac:dyDescent="0.2">
      <c r="D11" s="46" t="s">
        <v>43</v>
      </c>
      <c r="E11" s="375">
        <v>-0.51333172992795473</v>
      </c>
      <c r="F11" s="376">
        <v>0.2200475083922116</v>
      </c>
    </row>
    <row r="18" spans="4:4" x14ac:dyDescent="0.2">
      <c r="D18" s="70"/>
    </row>
    <row r="33" spans="2:3" ht="15" thickBot="1" x14ac:dyDescent="0.25">
      <c r="B33" s="72" t="s">
        <v>25</v>
      </c>
      <c r="C33"/>
    </row>
  </sheetData>
  <mergeCells count="1">
    <mergeCell ref="A1:B1"/>
  </mergeCells>
  <hyperlinks>
    <hyperlink ref="A1:B1" location="Turinys!A34" display="↖ atgal į turinį"/>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K37"/>
  <sheetViews>
    <sheetView showGridLines="0" showRowColHeaders="0" zoomScaleNormal="100" workbookViewId="0">
      <selection sqref="A1:B1"/>
    </sheetView>
  </sheetViews>
  <sheetFormatPr defaultRowHeight="14.25" x14ac:dyDescent="0.2"/>
  <cols>
    <col min="1" max="1" width="6.625" style="13" customWidth="1"/>
    <col min="2" max="2" width="61" style="13" customWidth="1"/>
    <col min="3" max="3" width="22.625" style="18" customWidth="1"/>
    <col min="4" max="4" width="6.375" style="18" customWidth="1"/>
    <col min="5" max="6" width="12.25" style="13" customWidth="1"/>
    <col min="7" max="7" width="11.25" style="13" customWidth="1"/>
    <col min="8" max="8" width="12.25" style="13" customWidth="1"/>
    <col min="9" max="254" width="9" style="13"/>
    <col min="255" max="255" width="46.375" style="13" customWidth="1"/>
    <col min="256" max="256" width="19.25" style="13" customWidth="1"/>
    <col min="257" max="257" width="16.25" style="13" customWidth="1"/>
    <col min="258" max="258" width="7.25" style="13" customWidth="1"/>
    <col min="259" max="259" width="9.375" style="13" customWidth="1"/>
    <col min="260" max="260" width="22.75" style="13" customWidth="1"/>
    <col min="261" max="261" width="15.75" style="13" customWidth="1"/>
    <col min="262" max="262" width="10.375" style="13" customWidth="1"/>
    <col min="263" max="263" width="14.25" style="13" customWidth="1"/>
    <col min="264" max="264" width="11.875" style="13" customWidth="1"/>
    <col min="265" max="510" width="9" style="13"/>
    <col min="511" max="511" width="46.375" style="13" customWidth="1"/>
    <col min="512" max="512" width="19.25" style="13" customWidth="1"/>
    <col min="513" max="513" width="16.25" style="13" customWidth="1"/>
    <col min="514" max="514" width="7.25" style="13" customWidth="1"/>
    <col min="515" max="515" width="9.375" style="13" customWidth="1"/>
    <col min="516" max="516" width="22.75" style="13" customWidth="1"/>
    <col min="517" max="517" width="15.75" style="13" customWidth="1"/>
    <col min="518" max="518" width="10.375" style="13" customWidth="1"/>
    <col min="519" max="519" width="14.25" style="13" customWidth="1"/>
    <col min="520" max="520" width="11.875" style="13" customWidth="1"/>
    <col min="521" max="766" width="9" style="13"/>
    <col min="767" max="767" width="46.375" style="13" customWidth="1"/>
    <col min="768" max="768" width="19.25" style="13" customWidth="1"/>
    <col min="769" max="769" width="16.25" style="13" customWidth="1"/>
    <col min="770" max="770" width="7.25" style="13" customWidth="1"/>
    <col min="771" max="771" width="9.375" style="13" customWidth="1"/>
    <col min="772" max="772" width="22.75" style="13" customWidth="1"/>
    <col min="773" max="773" width="15.75" style="13" customWidth="1"/>
    <col min="774" max="774" width="10.375" style="13" customWidth="1"/>
    <col min="775" max="775" width="14.25" style="13" customWidth="1"/>
    <col min="776" max="776" width="11.875" style="13" customWidth="1"/>
    <col min="777" max="1022" width="9" style="13"/>
    <col min="1023" max="1023" width="46.375" style="13" customWidth="1"/>
    <col min="1024" max="1024" width="19.25" style="13" customWidth="1"/>
    <col min="1025" max="1025" width="16.25" style="13" customWidth="1"/>
    <col min="1026" max="1026" width="7.25" style="13" customWidth="1"/>
    <col min="1027" max="1027" width="9.375" style="13" customWidth="1"/>
    <col min="1028" max="1028" width="22.75" style="13" customWidth="1"/>
    <col min="1029" max="1029" width="15.75" style="13" customWidth="1"/>
    <col min="1030" max="1030" width="10.375" style="13" customWidth="1"/>
    <col min="1031" max="1031" width="14.25" style="13" customWidth="1"/>
    <col min="1032" max="1032" width="11.875" style="13" customWidth="1"/>
    <col min="1033" max="1278" width="9" style="13"/>
    <col min="1279" max="1279" width="46.375" style="13" customWidth="1"/>
    <col min="1280" max="1280" width="19.25" style="13" customWidth="1"/>
    <col min="1281" max="1281" width="16.25" style="13" customWidth="1"/>
    <col min="1282" max="1282" width="7.25" style="13" customWidth="1"/>
    <col min="1283" max="1283" width="9.375" style="13" customWidth="1"/>
    <col min="1284" max="1284" width="22.75" style="13" customWidth="1"/>
    <col min="1285" max="1285" width="15.75" style="13" customWidth="1"/>
    <col min="1286" max="1286" width="10.375" style="13" customWidth="1"/>
    <col min="1287" max="1287" width="14.25" style="13" customWidth="1"/>
    <col min="1288" max="1288" width="11.875" style="13" customWidth="1"/>
    <col min="1289" max="1534" width="9" style="13"/>
    <col min="1535" max="1535" width="46.375" style="13" customWidth="1"/>
    <col min="1536" max="1536" width="19.25" style="13" customWidth="1"/>
    <col min="1537" max="1537" width="16.25" style="13" customWidth="1"/>
    <col min="1538" max="1538" width="7.25" style="13" customWidth="1"/>
    <col min="1539" max="1539" width="9.375" style="13" customWidth="1"/>
    <col min="1540" max="1540" width="22.75" style="13" customWidth="1"/>
    <col min="1541" max="1541" width="15.75" style="13" customWidth="1"/>
    <col min="1542" max="1542" width="10.375" style="13" customWidth="1"/>
    <col min="1543" max="1543" width="14.25" style="13" customWidth="1"/>
    <col min="1544" max="1544" width="11.875" style="13" customWidth="1"/>
    <col min="1545" max="1790" width="9" style="13"/>
    <col min="1791" max="1791" width="46.375" style="13" customWidth="1"/>
    <col min="1792" max="1792" width="19.25" style="13" customWidth="1"/>
    <col min="1793" max="1793" width="16.25" style="13" customWidth="1"/>
    <col min="1794" max="1794" width="7.25" style="13" customWidth="1"/>
    <col min="1795" max="1795" width="9.375" style="13" customWidth="1"/>
    <col min="1796" max="1796" width="22.75" style="13" customWidth="1"/>
    <col min="1797" max="1797" width="15.75" style="13" customWidth="1"/>
    <col min="1798" max="1798" width="10.375" style="13" customWidth="1"/>
    <col min="1799" max="1799" width="14.25" style="13" customWidth="1"/>
    <col min="1800" max="1800" width="11.875" style="13" customWidth="1"/>
    <col min="1801" max="2046" width="9" style="13"/>
    <col min="2047" max="2047" width="46.375" style="13" customWidth="1"/>
    <col min="2048" max="2048" width="19.25" style="13" customWidth="1"/>
    <col min="2049" max="2049" width="16.25" style="13" customWidth="1"/>
    <col min="2050" max="2050" width="7.25" style="13" customWidth="1"/>
    <col min="2051" max="2051" width="9.375" style="13" customWidth="1"/>
    <col min="2052" max="2052" width="22.75" style="13" customWidth="1"/>
    <col min="2053" max="2053" width="15.75" style="13" customWidth="1"/>
    <col min="2054" max="2054" width="10.375" style="13" customWidth="1"/>
    <col min="2055" max="2055" width="14.25" style="13" customWidth="1"/>
    <col min="2056" max="2056" width="11.875" style="13" customWidth="1"/>
    <col min="2057" max="2302" width="9" style="13"/>
    <col min="2303" max="2303" width="46.375" style="13" customWidth="1"/>
    <col min="2304" max="2304" width="19.25" style="13" customWidth="1"/>
    <col min="2305" max="2305" width="16.25" style="13" customWidth="1"/>
    <col min="2306" max="2306" width="7.25" style="13" customWidth="1"/>
    <col min="2307" max="2307" width="9.375" style="13" customWidth="1"/>
    <col min="2308" max="2308" width="22.75" style="13" customWidth="1"/>
    <col min="2309" max="2309" width="15.75" style="13" customWidth="1"/>
    <col min="2310" max="2310" width="10.375" style="13" customWidth="1"/>
    <col min="2311" max="2311" width="14.25" style="13" customWidth="1"/>
    <col min="2312" max="2312" width="11.875" style="13" customWidth="1"/>
    <col min="2313" max="2558" width="9" style="13"/>
    <col min="2559" max="2559" width="46.375" style="13" customWidth="1"/>
    <col min="2560" max="2560" width="19.25" style="13" customWidth="1"/>
    <col min="2561" max="2561" width="16.25" style="13" customWidth="1"/>
    <col min="2562" max="2562" width="7.25" style="13" customWidth="1"/>
    <col min="2563" max="2563" width="9.375" style="13" customWidth="1"/>
    <col min="2564" max="2564" width="22.75" style="13" customWidth="1"/>
    <col min="2565" max="2565" width="15.75" style="13" customWidth="1"/>
    <col min="2566" max="2566" width="10.375" style="13" customWidth="1"/>
    <col min="2567" max="2567" width="14.25" style="13" customWidth="1"/>
    <col min="2568" max="2568" width="11.875" style="13" customWidth="1"/>
    <col min="2569" max="2814" width="9" style="13"/>
    <col min="2815" max="2815" width="46.375" style="13" customWidth="1"/>
    <col min="2816" max="2816" width="19.25" style="13" customWidth="1"/>
    <col min="2817" max="2817" width="16.25" style="13" customWidth="1"/>
    <col min="2818" max="2818" width="7.25" style="13" customWidth="1"/>
    <col min="2819" max="2819" width="9.375" style="13" customWidth="1"/>
    <col min="2820" max="2820" width="22.75" style="13" customWidth="1"/>
    <col min="2821" max="2821" width="15.75" style="13" customWidth="1"/>
    <col min="2822" max="2822" width="10.375" style="13" customWidth="1"/>
    <col min="2823" max="2823" width="14.25" style="13" customWidth="1"/>
    <col min="2824" max="2824" width="11.875" style="13" customWidth="1"/>
    <col min="2825" max="3070" width="9" style="13"/>
    <col min="3071" max="3071" width="46.375" style="13" customWidth="1"/>
    <col min="3072" max="3072" width="19.25" style="13" customWidth="1"/>
    <col min="3073" max="3073" width="16.25" style="13" customWidth="1"/>
    <col min="3074" max="3074" width="7.25" style="13" customWidth="1"/>
    <col min="3075" max="3075" width="9.375" style="13" customWidth="1"/>
    <col min="3076" max="3076" width="22.75" style="13" customWidth="1"/>
    <col min="3077" max="3077" width="15.75" style="13" customWidth="1"/>
    <col min="3078" max="3078" width="10.375" style="13" customWidth="1"/>
    <col min="3079" max="3079" width="14.25" style="13" customWidth="1"/>
    <col min="3080" max="3080" width="11.875" style="13" customWidth="1"/>
    <col min="3081" max="3326" width="9" style="13"/>
    <col min="3327" max="3327" width="46.375" style="13" customWidth="1"/>
    <col min="3328" max="3328" width="19.25" style="13" customWidth="1"/>
    <col min="3329" max="3329" width="16.25" style="13" customWidth="1"/>
    <col min="3330" max="3330" width="7.25" style="13" customWidth="1"/>
    <col min="3331" max="3331" width="9.375" style="13" customWidth="1"/>
    <col min="3332" max="3332" width="22.75" style="13" customWidth="1"/>
    <col min="3333" max="3333" width="15.75" style="13" customWidth="1"/>
    <col min="3334" max="3334" width="10.375" style="13" customWidth="1"/>
    <col min="3335" max="3335" width="14.25" style="13" customWidth="1"/>
    <col min="3336" max="3336" width="11.875" style="13" customWidth="1"/>
    <col min="3337" max="3582" width="9" style="13"/>
    <col min="3583" max="3583" width="46.375" style="13" customWidth="1"/>
    <col min="3584" max="3584" width="19.25" style="13" customWidth="1"/>
    <col min="3585" max="3585" width="16.25" style="13" customWidth="1"/>
    <col min="3586" max="3586" width="7.25" style="13" customWidth="1"/>
    <col min="3587" max="3587" width="9.375" style="13" customWidth="1"/>
    <col min="3588" max="3588" width="22.75" style="13" customWidth="1"/>
    <col min="3589" max="3589" width="15.75" style="13" customWidth="1"/>
    <col min="3590" max="3590" width="10.375" style="13" customWidth="1"/>
    <col min="3591" max="3591" width="14.25" style="13" customWidth="1"/>
    <col min="3592" max="3592" width="11.875" style="13" customWidth="1"/>
    <col min="3593" max="3838" width="9" style="13"/>
    <col min="3839" max="3839" width="46.375" style="13" customWidth="1"/>
    <col min="3840" max="3840" width="19.25" style="13" customWidth="1"/>
    <col min="3841" max="3841" width="16.25" style="13" customWidth="1"/>
    <col min="3842" max="3842" width="7.25" style="13" customWidth="1"/>
    <col min="3843" max="3843" width="9.375" style="13" customWidth="1"/>
    <col min="3844" max="3844" width="22.75" style="13" customWidth="1"/>
    <col min="3845" max="3845" width="15.75" style="13" customWidth="1"/>
    <col min="3846" max="3846" width="10.375" style="13" customWidth="1"/>
    <col min="3847" max="3847" width="14.25" style="13" customWidth="1"/>
    <col min="3848" max="3848" width="11.875" style="13" customWidth="1"/>
    <col min="3849" max="4094" width="9" style="13"/>
    <col min="4095" max="4095" width="46.375" style="13" customWidth="1"/>
    <col min="4096" max="4096" width="19.25" style="13" customWidth="1"/>
    <col min="4097" max="4097" width="16.25" style="13" customWidth="1"/>
    <col min="4098" max="4098" width="7.25" style="13" customWidth="1"/>
    <col min="4099" max="4099" width="9.375" style="13" customWidth="1"/>
    <col min="4100" max="4100" width="22.75" style="13" customWidth="1"/>
    <col min="4101" max="4101" width="15.75" style="13" customWidth="1"/>
    <col min="4102" max="4102" width="10.375" style="13" customWidth="1"/>
    <col min="4103" max="4103" width="14.25" style="13" customWidth="1"/>
    <col min="4104" max="4104" width="11.875" style="13" customWidth="1"/>
    <col min="4105" max="4350" width="9" style="13"/>
    <col min="4351" max="4351" width="46.375" style="13" customWidth="1"/>
    <col min="4352" max="4352" width="19.25" style="13" customWidth="1"/>
    <col min="4353" max="4353" width="16.25" style="13" customWidth="1"/>
    <col min="4354" max="4354" width="7.25" style="13" customWidth="1"/>
    <col min="4355" max="4355" width="9.375" style="13" customWidth="1"/>
    <col min="4356" max="4356" width="22.75" style="13" customWidth="1"/>
    <col min="4357" max="4357" width="15.75" style="13" customWidth="1"/>
    <col min="4358" max="4358" width="10.375" style="13" customWidth="1"/>
    <col min="4359" max="4359" width="14.25" style="13" customWidth="1"/>
    <col min="4360" max="4360" width="11.875" style="13" customWidth="1"/>
    <col min="4361" max="4606" width="9" style="13"/>
    <col min="4607" max="4607" width="46.375" style="13" customWidth="1"/>
    <col min="4608" max="4608" width="19.25" style="13" customWidth="1"/>
    <col min="4609" max="4609" width="16.25" style="13" customWidth="1"/>
    <col min="4610" max="4610" width="7.25" style="13" customWidth="1"/>
    <col min="4611" max="4611" width="9.375" style="13" customWidth="1"/>
    <col min="4612" max="4612" width="22.75" style="13" customWidth="1"/>
    <col min="4613" max="4613" width="15.75" style="13" customWidth="1"/>
    <col min="4614" max="4614" width="10.375" style="13" customWidth="1"/>
    <col min="4615" max="4615" width="14.25" style="13" customWidth="1"/>
    <col min="4616" max="4616" width="11.875" style="13" customWidth="1"/>
    <col min="4617" max="4862" width="9" style="13"/>
    <col min="4863" max="4863" width="46.375" style="13" customWidth="1"/>
    <col min="4864" max="4864" width="19.25" style="13" customWidth="1"/>
    <col min="4865" max="4865" width="16.25" style="13" customWidth="1"/>
    <col min="4866" max="4866" width="7.25" style="13" customWidth="1"/>
    <col min="4867" max="4867" width="9.375" style="13" customWidth="1"/>
    <col min="4868" max="4868" width="22.75" style="13" customWidth="1"/>
    <col min="4869" max="4869" width="15.75" style="13" customWidth="1"/>
    <col min="4870" max="4870" width="10.375" style="13" customWidth="1"/>
    <col min="4871" max="4871" width="14.25" style="13" customWidth="1"/>
    <col min="4872" max="4872" width="11.875" style="13" customWidth="1"/>
    <col min="4873" max="5118" width="9" style="13"/>
    <col min="5119" max="5119" width="46.375" style="13" customWidth="1"/>
    <col min="5120" max="5120" width="19.25" style="13" customWidth="1"/>
    <col min="5121" max="5121" width="16.25" style="13" customWidth="1"/>
    <col min="5122" max="5122" width="7.25" style="13" customWidth="1"/>
    <col min="5123" max="5123" width="9.375" style="13" customWidth="1"/>
    <col min="5124" max="5124" width="22.75" style="13" customWidth="1"/>
    <col min="5125" max="5125" width="15.75" style="13" customWidth="1"/>
    <col min="5126" max="5126" width="10.375" style="13" customWidth="1"/>
    <col min="5127" max="5127" width="14.25" style="13" customWidth="1"/>
    <col min="5128" max="5128" width="11.875" style="13" customWidth="1"/>
    <col min="5129" max="5374" width="9" style="13"/>
    <col min="5375" max="5375" width="46.375" style="13" customWidth="1"/>
    <col min="5376" max="5376" width="19.25" style="13" customWidth="1"/>
    <col min="5377" max="5377" width="16.25" style="13" customWidth="1"/>
    <col min="5378" max="5378" width="7.25" style="13" customWidth="1"/>
    <col min="5379" max="5379" width="9.375" style="13" customWidth="1"/>
    <col min="5380" max="5380" width="22.75" style="13" customWidth="1"/>
    <col min="5381" max="5381" width="15.75" style="13" customWidth="1"/>
    <col min="5382" max="5382" width="10.375" style="13" customWidth="1"/>
    <col min="5383" max="5383" width="14.25" style="13" customWidth="1"/>
    <col min="5384" max="5384" width="11.875" style="13" customWidth="1"/>
    <col min="5385" max="5630" width="9" style="13"/>
    <col min="5631" max="5631" width="46.375" style="13" customWidth="1"/>
    <col min="5632" max="5632" width="19.25" style="13" customWidth="1"/>
    <col min="5633" max="5633" width="16.25" style="13" customWidth="1"/>
    <col min="5634" max="5634" width="7.25" style="13" customWidth="1"/>
    <col min="5635" max="5635" width="9.375" style="13" customWidth="1"/>
    <col min="5636" max="5636" width="22.75" style="13" customWidth="1"/>
    <col min="5637" max="5637" width="15.75" style="13" customWidth="1"/>
    <col min="5638" max="5638" width="10.375" style="13" customWidth="1"/>
    <col min="5639" max="5639" width="14.25" style="13" customWidth="1"/>
    <col min="5640" max="5640" width="11.875" style="13" customWidth="1"/>
    <col min="5641" max="5886" width="9" style="13"/>
    <col min="5887" max="5887" width="46.375" style="13" customWidth="1"/>
    <col min="5888" max="5888" width="19.25" style="13" customWidth="1"/>
    <col min="5889" max="5889" width="16.25" style="13" customWidth="1"/>
    <col min="5890" max="5890" width="7.25" style="13" customWidth="1"/>
    <col min="5891" max="5891" width="9.375" style="13" customWidth="1"/>
    <col min="5892" max="5892" width="22.75" style="13" customWidth="1"/>
    <col min="5893" max="5893" width="15.75" style="13" customWidth="1"/>
    <col min="5894" max="5894" width="10.375" style="13" customWidth="1"/>
    <col min="5895" max="5895" width="14.25" style="13" customWidth="1"/>
    <col min="5896" max="5896" width="11.875" style="13" customWidth="1"/>
    <col min="5897" max="6142" width="9" style="13"/>
    <col min="6143" max="6143" width="46.375" style="13" customWidth="1"/>
    <col min="6144" max="6144" width="19.25" style="13" customWidth="1"/>
    <col min="6145" max="6145" width="16.25" style="13" customWidth="1"/>
    <col min="6146" max="6146" width="7.25" style="13" customWidth="1"/>
    <col min="6147" max="6147" width="9.375" style="13" customWidth="1"/>
    <col min="6148" max="6148" width="22.75" style="13" customWidth="1"/>
    <col min="6149" max="6149" width="15.75" style="13" customWidth="1"/>
    <col min="6150" max="6150" width="10.375" style="13" customWidth="1"/>
    <col min="6151" max="6151" width="14.25" style="13" customWidth="1"/>
    <col min="6152" max="6152" width="11.875" style="13" customWidth="1"/>
    <col min="6153" max="6398" width="9" style="13"/>
    <col min="6399" max="6399" width="46.375" style="13" customWidth="1"/>
    <col min="6400" max="6400" width="19.25" style="13" customWidth="1"/>
    <col min="6401" max="6401" width="16.25" style="13" customWidth="1"/>
    <col min="6402" max="6402" width="7.25" style="13" customWidth="1"/>
    <col min="6403" max="6403" width="9.375" style="13" customWidth="1"/>
    <col min="6404" max="6404" width="22.75" style="13" customWidth="1"/>
    <col min="6405" max="6405" width="15.75" style="13" customWidth="1"/>
    <col min="6406" max="6406" width="10.375" style="13" customWidth="1"/>
    <col min="6407" max="6407" width="14.25" style="13" customWidth="1"/>
    <col min="6408" max="6408" width="11.875" style="13" customWidth="1"/>
    <col min="6409" max="6654" width="9" style="13"/>
    <col min="6655" max="6655" width="46.375" style="13" customWidth="1"/>
    <col min="6656" max="6656" width="19.25" style="13" customWidth="1"/>
    <col min="6657" max="6657" width="16.25" style="13" customWidth="1"/>
    <col min="6658" max="6658" width="7.25" style="13" customWidth="1"/>
    <col min="6659" max="6659" width="9.375" style="13" customWidth="1"/>
    <col min="6660" max="6660" width="22.75" style="13" customWidth="1"/>
    <col min="6661" max="6661" width="15.75" style="13" customWidth="1"/>
    <col min="6662" max="6662" width="10.375" style="13" customWidth="1"/>
    <col min="6663" max="6663" width="14.25" style="13" customWidth="1"/>
    <col min="6664" max="6664" width="11.875" style="13" customWidth="1"/>
    <col min="6665" max="6910" width="9" style="13"/>
    <col min="6911" max="6911" width="46.375" style="13" customWidth="1"/>
    <col min="6912" max="6912" width="19.25" style="13" customWidth="1"/>
    <col min="6913" max="6913" width="16.25" style="13" customWidth="1"/>
    <col min="6914" max="6914" width="7.25" style="13" customWidth="1"/>
    <col min="6915" max="6915" width="9.375" style="13" customWidth="1"/>
    <col min="6916" max="6916" width="22.75" style="13" customWidth="1"/>
    <col min="6917" max="6917" width="15.75" style="13" customWidth="1"/>
    <col min="6918" max="6918" width="10.375" style="13" customWidth="1"/>
    <col min="6919" max="6919" width="14.25" style="13" customWidth="1"/>
    <col min="6920" max="6920" width="11.875" style="13" customWidth="1"/>
    <col min="6921" max="7166" width="9" style="13"/>
    <col min="7167" max="7167" width="46.375" style="13" customWidth="1"/>
    <col min="7168" max="7168" width="19.25" style="13" customWidth="1"/>
    <col min="7169" max="7169" width="16.25" style="13" customWidth="1"/>
    <col min="7170" max="7170" width="7.25" style="13" customWidth="1"/>
    <col min="7171" max="7171" width="9.375" style="13" customWidth="1"/>
    <col min="7172" max="7172" width="22.75" style="13" customWidth="1"/>
    <col min="7173" max="7173" width="15.75" style="13" customWidth="1"/>
    <col min="7174" max="7174" width="10.375" style="13" customWidth="1"/>
    <col min="7175" max="7175" width="14.25" style="13" customWidth="1"/>
    <col min="7176" max="7176" width="11.875" style="13" customWidth="1"/>
    <col min="7177" max="7422" width="9" style="13"/>
    <col min="7423" max="7423" width="46.375" style="13" customWidth="1"/>
    <col min="7424" max="7424" width="19.25" style="13" customWidth="1"/>
    <col min="7425" max="7425" width="16.25" style="13" customWidth="1"/>
    <col min="7426" max="7426" width="7.25" style="13" customWidth="1"/>
    <col min="7427" max="7427" width="9.375" style="13" customWidth="1"/>
    <col min="7428" max="7428" width="22.75" style="13" customWidth="1"/>
    <col min="7429" max="7429" width="15.75" style="13" customWidth="1"/>
    <col min="7430" max="7430" width="10.375" style="13" customWidth="1"/>
    <col min="7431" max="7431" width="14.25" style="13" customWidth="1"/>
    <col min="7432" max="7432" width="11.875" style="13" customWidth="1"/>
    <col min="7433" max="7678" width="9" style="13"/>
    <col min="7679" max="7679" width="46.375" style="13" customWidth="1"/>
    <col min="7680" max="7680" width="19.25" style="13" customWidth="1"/>
    <col min="7681" max="7681" width="16.25" style="13" customWidth="1"/>
    <col min="7682" max="7682" width="7.25" style="13" customWidth="1"/>
    <col min="7683" max="7683" width="9.375" style="13" customWidth="1"/>
    <col min="7684" max="7684" width="22.75" style="13" customWidth="1"/>
    <col min="7685" max="7685" width="15.75" style="13" customWidth="1"/>
    <col min="7686" max="7686" width="10.375" style="13" customWidth="1"/>
    <col min="7687" max="7687" width="14.25" style="13" customWidth="1"/>
    <col min="7688" max="7688" width="11.875" style="13" customWidth="1"/>
    <col min="7689" max="7934" width="9" style="13"/>
    <col min="7935" max="7935" width="46.375" style="13" customWidth="1"/>
    <col min="7936" max="7936" width="19.25" style="13" customWidth="1"/>
    <col min="7937" max="7937" width="16.25" style="13" customWidth="1"/>
    <col min="7938" max="7938" width="7.25" style="13" customWidth="1"/>
    <col min="7939" max="7939" width="9.375" style="13" customWidth="1"/>
    <col min="7940" max="7940" width="22.75" style="13" customWidth="1"/>
    <col min="7941" max="7941" width="15.75" style="13" customWidth="1"/>
    <col min="7942" max="7942" width="10.375" style="13" customWidth="1"/>
    <col min="7943" max="7943" width="14.25" style="13" customWidth="1"/>
    <col min="7944" max="7944" width="11.875" style="13" customWidth="1"/>
    <col min="7945" max="8190" width="9" style="13"/>
    <col min="8191" max="8191" width="46.375" style="13" customWidth="1"/>
    <col min="8192" max="8192" width="19.25" style="13" customWidth="1"/>
    <col min="8193" max="8193" width="16.25" style="13" customWidth="1"/>
    <col min="8194" max="8194" width="7.25" style="13" customWidth="1"/>
    <col min="8195" max="8195" width="9.375" style="13" customWidth="1"/>
    <col min="8196" max="8196" width="22.75" style="13" customWidth="1"/>
    <col min="8197" max="8197" width="15.75" style="13" customWidth="1"/>
    <col min="8198" max="8198" width="10.375" style="13" customWidth="1"/>
    <col min="8199" max="8199" width="14.25" style="13" customWidth="1"/>
    <col min="8200" max="8200" width="11.875" style="13" customWidth="1"/>
    <col min="8201" max="8446" width="9" style="13"/>
    <col min="8447" max="8447" width="46.375" style="13" customWidth="1"/>
    <col min="8448" max="8448" width="19.25" style="13" customWidth="1"/>
    <col min="8449" max="8449" width="16.25" style="13" customWidth="1"/>
    <col min="8450" max="8450" width="7.25" style="13" customWidth="1"/>
    <col min="8451" max="8451" width="9.375" style="13" customWidth="1"/>
    <col min="8452" max="8452" width="22.75" style="13" customWidth="1"/>
    <col min="8453" max="8453" width="15.75" style="13" customWidth="1"/>
    <col min="8454" max="8454" width="10.375" style="13" customWidth="1"/>
    <col min="8455" max="8455" width="14.25" style="13" customWidth="1"/>
    <col min="8456" max="8456" width="11.875" style="13" customWidth="1"/>
    <col min="8457" max="8702" width="9" style="13"/>
    <col min="8703" max="8703" width="46.375" style="13" customWidth="1"/>
    <col min="8704" max="8704" width="19.25" style="13" customWidth="1"/>
    <col min="8705" max="8705" width="16.25" style="13" customWidth="1"/>
    <col min="8706" max="8706" width="7.25" style="13" customWidth="1"/>
    <col min="8707" max="8707" width="9.375" style="13" customWidth="1"/>
    <col min="8708" max="8708" width="22.75" style="13" customWidth="1"/>
    <col min="8709" max="8709" width="15.75" style="13" customWidth="1"/>
    <col min="8710" max="8710" width="10.375" style="13" customWidth="1"/>
    <col min="8711" max="8711" width="14.25" style="13" customWidth="1"/>
    <col min="8712" max="8712" width="11.875" style="13" customWidth="1"/>
    <col min="8713" max="8958" width="9" style="13"/>
    <col min="8959" max="8959" width="46.375" style="13" customWidth="1"/>
    <col min="8960" max="8960" width="19.25" style="13" customWidth="1"/>
    <col min="8961" max="8961" width="16.25" style="13" customWidth="1"/>
    <col min="8962" max="8962" width="7.25" style="13" customWidth="1"/>
    <col min="8963" max="8963" width="9.375" style="13" customWidth="1"/>
    <col min="8964" max="8964" width="22.75" style="13" customWidth="1"/>
    <col min="8965" max="8965" width="15.75" style="13" customWidth="1"/>
    <col min="8966" max="8966" width="10.375" style="13" customWidth="1"/>
    <col min="8967" max="8967" width="14.25" style="13" customWidth="1"/>
    <col min="8968" max="8968" width="11.875" style="13" customWidth="1"/>
    <col min="8969" max="9214" width="9" style="13"/>
    <col min="9215" max="9215" width="46.375" style="13" customWidth="1"/>
    <col min="9216" max="9216" width="19.25" style="13" customWidth="1"/>
    <col min="9217" max="9217" width="16.25" style="13" customWidth="1"/>
    <col min="9218" max="9218" width="7.25" style="13" customWidth="1"/>
    <col min="9219" max="9219" width="9.375" style="13" customWidth="1"/>
    <col min="9220" max="9220" width="22.75" style="13" customWidth="1"/>
    <col min="9221" max="9221" width="15.75" style="13" customWidth="1"/>
    <col min="9222" max="9222" width="10.375" style="13" customWidth="1"/>
    <col min="9223" max="9223" width="14.25" style="13" customWidth="1"/>
    <col min="9224" max="9224" width="11.875" style="13" customWidth="1"/>
    <col min="9225" max="9470" width="9" style="13"/>
    <col min="9471" max="9471" width="46.375" style="13" customWidth="1"/>
    <col min="9472" max="9472" width="19.25" style="13" customWidth="1"/>
    <col min="9473" max="9473" width="16.25" style="13" customWidth="1"/>
    <col min="9474" max="9474" width="7.25" style="13" customWidth="1"/>
    <col min="9475" max="9475" width="9.375" style="13" customWidth="1"/>
    <col min="9476" max="9476" width="22.75" style="13" customWidth="1"/>
    <col min="9477" max="9477" width="15.75" style="13" customWidth="1"/>
    <col min="9478" max="9478" width="10.375" style="13" customWidth="1"/>
    <col min="9479" max="9479" width="14.25" style="13" customWidth="1"/>
    <col min="9480" max="9480" width="11.875" style="13" customWidth="1"/>
    <col min="9481" max="9726" width="9" style="13"/>
    <col min="9727" max="9727" width="46.375" style="13" customWidth="1"/>
    <col min="9728" max="9728" width="19.25" style="13" customWidth="1"/>
    <col min="9729" max="9729" width="16.25" style="13" customWidth="1"/>
    <col min="9730" max="9730" width="7.25" style="13" customWidth="1"/>
    <col min="9731" max="9731" width="9.375" style="13" customWidth="1"/>
    <col min="9732" max="9732" width="22.75" style="13" customWidth="1"/>
    <col min="9733" max="9733" width="15.75" style="13" customWidth="1"/>
    <col min="9734" max="9734" width="10.375" style="13" customWidth="1"/>
    <col min="9735" max="9735" width="14.25" style="13" customWidth="1"/>
    <col min="9736" max="9736" width="11.875" style="13" customWidth="1"/>
    <col min="9737" max="9982" width="9" style="13"/>
    <col min="9983" max="9983" width="46.375" style="13" customWidth="1"/>
    <col min="9984" max="9984" width="19.25" style="13" customWidth="1"/>
    <col min="9985" max="9985" width="16.25" style="13" customWidth="1"/>
    <col min="9986" max="9986" width="7.25" style="13" customWidth="1"/>
    <col min="9987" max="9987" width="9.375" style="13" customWidth="1"/>
    <col min="9988" max="9988" width="22.75" style="13" customWidth="1"/>
    <col min="9989" max="9989" width="15.75" style="13" customWidth="1"/>
    <col min="9990" max="9990" width="10.375" style="13" customWidth="1"/>
    <col min="9991" max="9991" width="14.25" style="13" customWidth="1"/>
    <col min="9992" max="9992" width="11.875" style="13" customWidth="1"/>
    <col min="9993" max="10238" width="9" style="13"/>
    <col min="10239" max="10239" width="46.375" style="13" customWidth="1"/>
    <col min="10240" max="10240" width="19.25" style="13" customWidth="1"/>
    <col min="10241" max="10241" width="16.25" style="13" customWidth="1"/>
    <col min="10242" max="10242" width="7.25" style="13" customWidth="1"/>
    <col min="10243" max="10243" width="9.375" style="13" customWidth="1"/>
    <col min="10244" max="10244" width="22.75" style="13" customWidth="1"/>
    <col min="10245" max="10245" width="15.75" style="13" customWidth="1"/>
    <col min="10246" max="10246" width="10.375" style="13" customWidth="1"/>
    <col min="10247" max="10247" width="14.25" style="13" customWidth="1"/>
    <col min="10248" max="10248" width="11.875" style="13" customWidth="1"/>
    <col min="10249" max="10494" width="9" style="13"/>
    <col min="10495" max="10495" width="46.375" style="13" customWidth="1"/>
    <col min="10496" max="10496" width="19.25" style="13" customWidth="1"/>
    <col min="10497" max="10497" width="16.25" style="13" customWidth="1"/>
    <col min="10498" max="10498" width="7.25" style="13" customWidth="1"/>
    <col min="10499" max="10499" width="9.375" style="13" customWidth="1"/>
    <col min="10500" max="10500" width="22.75" style="13" customWidth="1"/>
    <col min="10501" max="10501" width="15.75" style="13" customWidth="1"/>
    <col min="10502" max="10502" width="10.375" style="13" customWidth="1"/>
    <col min="10503" max="10503" width="14.25" style="13" customWidth="1"/>
    <col min="10504" max="10504" width="11.875" style="13" customWidth="1"/>
    <col min="10505" max="10750" width="9" style="13"/>
    <col min="10751" max="10751" width="46.375" style="13" customWidth="1"/>
    <col min="10752" max="10752" width="19.25" style="13" customWidth="1"/>
    <col min="10753" max="10753" width="16.25" style="13" customWidth="1"/>
    <col min="10754" max="10754" width="7.25" style="13" customWidth="1"/>
    <col min="10755" max="10755" width="9.375" style="13" customWidth="1"/>
    <col min="10756" max="10756" width="22.75" style="13" customWidth="1"/>
    <col min="10757" max="10757" width="15.75" style="13" customWidth="1"/>
    <col min="10758" max="10758" width="10.375" style="13" customWidth="1"/>
    <col min="10759" max="10759" width="14.25" style="13" customWidth="1"/>
    <col min="10760" max="10760" width="11.875" style="13" customWidth="1"/>
    <col min="10761" max="11006" width="9" style="13"/>
    <col min="11007" max="11007" width="46.375" style="13" customWidth="1"/>
    <col min="11008" max="11008" width="19.25" style="13" customWidth="1"/>
    <col min="11009" max="11009" width="16.25" style="13" customWidth="1"/>
    <col min="11010" max="11010" width="7.25" style="13" customWidth="1"/>
    <col min="11011" max="11011" width="9.375" style="13" customWidth="1"/>
    <col min="11012" max="11012" width="22.75" style="13" customWidth="1"/>
    <col min="11013" max="11013" width="15.75" style="13" customWidth="1"/>
    <col min="11014" max="11014" width="10.375" style="13" customWidth="1"/>
    <col min="11015" max="11015" width="14.25" style="13" customWidth="1"/>
    <col min="11016" max="11016" width="11.875" style="13" customWidth="1"/>
    <col min="11017" max="11262" width="9" style="13"/>
    <col min="11263" max="11263" width="46.375" style="13" customWidth="1"/>
    <col min="11264" max="11264" width="19.25" style="13" customWidth="1"/>
    <col min="11265" max="11265" width="16.25" style="13" customWidth="1"/>
    <col min="11266" max="11266" width="7.25" style="13" customWidth="1"/>
    <col min="11267" max="11267" width="9.375" style="13" customWidth="1"/>
    <col min="11268" max="11268" width="22.75" style="13" customWidth="1"/>
    <col min="11269" max="11269" width="15.75" style="13" customWidth="1"/>
    <col min="11270" max="11270" width="10.375" style="13" customWidth="1"/>
    <col min="11271" max="11271" width="14.25" style="13" customWidth="1"/>
    <col min="11272" max="11272" width="11.875" style="13" customWidth="1"/>
    <col min="11273" max="11518" width="9" style="13"/>
    <col min="11519" max="11519" width="46.375" style="13" customWidth="1"/>
    <col min="11520" max="11520" width="19.25" style="13" customWidth="1"/>
    <col min="11521" max="11521" width="16.25" style="13" customWidth="1"/>
    <col min="11522" max="11522" width="7.25" style="13" customWidth="1"/>
    <col min="11523" max="11523" width="9.375" style="13" customWidth="1"/>
    <col min="11524" max="11524" width="22.75" style="13" customWidth="1"/>
    <col min="11525" max="11525" width="15.75" style="13" customWidth="1"/>
    <col min="11526" max="11526" width="10.375" style="13" customWidth="1"/>
    <col min="11527" max="11527" width="14.25" style="13" customWidth="1"/>
    <col min="11528" max="11528" width="11.875" style="13" customWidth="1"/>
    <col min="11529" max="11774" width="9" style="13"/>
    <col min="11775" max="11775" width="46.375" style="13" customWidth="1"/>
    <col min="11776" max="11776" width="19.25" style="13" customWidth="1"/>
    <col min="11777" max="11777" width="16.25" style="13" customWidth="1"/>
    <col min="11778" max="11778" width="7.25" style="13" customWidth="1"/>
    <col min="11779" max="11779" width="9.375" style="13" customWidth="1"/>
    <col min="11780" max="11780" width="22.75" style="13" customWidth="1"/>
    <col min="11781" max="11781" width="15.75" style="13" customWidth="1"/>
    <col min="11782" max="11782" width="10.375" style="13" customWidth="1"/>
    <col min="11783" max="11783" width="14.25" style="13" customWidth="1"/>
    <col min="11784" max="11784" width="11.875" style="13" customWidth="1"/>
    <col min="11785" max="12030" width="9" style="13"/>
    <col min="12031" max="12031" width="46.375" style="13" customWidth="1"/>
    <col min="12032" max="12032" width="19.25" style="13" customWidth="1"/>
    <col min="12033" max="12033" width="16.25" style="13" customWidth="1"/>
    <col min="12034" max="12034" width="7.25" style="13" customWidth="1"/>
    <col min="12035" max="12035" width="9.375" style="13" customWidth="1"/>
    <col min="12036" max="12036" width="22.75" style="13" customWidth="1"/>
    <col min="12037" max="12037" width="15.75" style="13" customWidth="1"/>
    <col min="12038" max="12038" width="10.375" style="13" customWidth="1"/>
    <col min="12039" max="12039" width="14.25" style="13" customWidth="1"/>
    <col min="12040" max="12040" width="11.875" style="13" customWidth="1"/>
    <col min="12041" max="12286" width="9" style="13"/>
    <col min="12287" max="12287" width="46.375" style="13" customWidth="1"/>
    <col min="12288" max="12288" width="19.25" style="13" customWidth="1"/>
    <col min="12289" max="12289" width="16.25" style="13" customWidth="1"/>
    <col min="12290" max="12290" width="7.25" style="13" customWidth="1"/>
    <col min="12291" max="12291" width="9.375" style="13" customWidth="1"/>
    <col min="12292" max="12292" width="22.75" style="13" customWidth="1"/>
    <col min="12293" max="12293" width="15.75" style="13" customWidth="1"/>
    <col min="12294" max="12294" width="10.375" style="13" customWidth="1"/>
    <col min="12295" max="12295" width="14.25" style="13" customWidth="1"/>
    <col min="12296" max="12296" width="11.875" style="13" customWidth="1"/>
    <col min="12297" max="12542" width="9" style="13"/>
    <col min="12543" max="12543" width="46.375" style="13" customWidth="1"/>
    <col min="12544" max="12544" width="19.25" style="13" customWidth="1"/>
    <col min="12545" max="12545" width="16.25" style="13" customWidth="1"/>
    <col min="12546" max="12546" width="7.25" style="13" customWidth="1"/>
    <col min="12547" max="12547" width="9.375" style="13" customWidth="1"/>
    <col min="12548" max="12548" width="22.75" style="13" customWidth="1"/>
    <col min="12549" max="12549" width="15.75" style="13" customWidth="1"/>
    <col min="12550" max="12550" width="10.375" style="13" customWidth="1"/>
    <col min="12551" max="12551" width="14.25" style="13" customWidth="1"/>
    <col min="12552" max="12552" width="11.875" style="13" customWidth="1"/>
    <col min="12553" max="12798" width="9" style="13"/>
    <col min="12799" max="12799" width="46.375" style="13" customWidth="1"/>
    <col min="12800" max="12800" width="19.25" style="13" customWidth="1"/>
    <col min="12801" max="12801" width="16.25" style="13" customWidth="1"/>
    <col min="12802" max="12802" width="7.25" style="13" customWidth="1"/>
    <col min="12803" max="12803" width="9.375" style="13" customWidth="1"/>
    <col min="12804" max="12804" width="22.75" style="13" customWidth="1"/>
    <col min="12805" max="12805" width="15.75" style="13" customWidth="1"/>
    <col min="12806" max="12806" width="10.375" style="13" customWidth="1"/>
    <col min="12807" max="12807" width="14.25" style="13" customWidth="1"/>
    <col min="12808" max="12808" width="11.875" style="13" customWidth="1"/>
    <col min="12809" max="13054" width="9" style="13"/>
    <col min="13055" max="13055" width="46.375" style="13" customWidth="1"/>
    <col min="13056" max="13056" width="19.25" style="13" customWidth="1"/>
    <col min="13057" max="13057" width="16.25" style="13" customWidth="1"/>
    <col min="13058" max="13058" width="7.25" style="13" customWidth="1"/>
    <col min="13059" max="13059" width="9.375" style="13" customWidth="1"/>
    <col min="13060" max="13060" width="22.75" style="13" customWidth="1"/>
    <col min="13061" max="13061" width="15.75" style="13" customWidth="1"/>
    <col min="13062" max="13062" width="10.375" style="13" customWidth="1"/>
    <col min="13063" max="13063" width="14.25" style="13" customWidth="1"/>
    <col min="13064" max="13064" width="11.875" style="13" customWidth="1"/>
    <col min="13065" max="13310" width="9" style="13"/>
    <col min="13311" max="13311" width="46.375" style="13" customWidth="1"/>
    <col min="13312" max="13312" width="19.25" style="13" customWidth="1"/>
    <col min="13313" max="13313" width="16.25" style="13" customWidth="1"/>
    <col min="13314" max="13314" width="7.25" style="13" customWidth="1"/>
    <col min="13315" max="13315" width="9.375" style="13" customWidth="1"/>
    <col min="13316" max="13316" width="22.75" style="13" customWidth="1"/>
    <col min="13317" max="13317" width="15.75" style="13" customWidth="1"/>
    <col min="13318" max="13318" width="10.375" style="13" customWidth="1"/>
    <col min="13319" max="13319" width="14.25" style="13" customWidth="1"/>
    <col min="13320" max="13320" width="11.875" style="13" customWidth="1"/>
    <col min="13321" max="13566" width="9" style="13"/>
    <col min="13567" max="13567" width="46.375" style="13" customWidth="1"/>
    <col min="13568" max="13568" width="19.25" style="13" customWidth="1"/>
    <col min="13569" max="13569" width="16.25" style="13" customWidth="1"/>
    <col min="13570" max="13570" width="7.25" style="13" customWidth="1"/>
    <col min="13571" max="13571" width="9.375" style="13" customWidth="1"/>
    <col min="13572" max="13572" width="22.75" style="13" customWidth="1"/>
    <col min="13573" max="13573" width="15.75" style="13" customWidth="1"/>
    <col min="13574" max="13574" width="10.375" style="13" customWidth="1"/>
    <col min="13575" max="13575" width="14.25" style="13" customWidth="1"/>
    <col min="13576" max="13576" width="11.875" style="13" customWidth="1"/>
    <col min="13577" max="13822" width="9" style="13"/>
    <col min="13823" max="13823" width="46.375" style="13" customWidth="1"/>
    <col min="13824" max="13824" width="19.25" style="13" customWidth="1"/>
    <col min="13825" max="13825" width="16.25" style="13" customWidth="1"/>
    <col min="13826" max="13826" width="7.25" style="13" customWidth="1"/>
    <col min="13827" max="13827" width="9.375" style="13" customWidth="1"/>
    <col min="13828" max="13828" width="22.75" style="13" customWidth="1"/>
    <col min="13829" max="13829" width="15.75" style="13" customWidth="1"/>
    <col min="13830" max="13830" width="10.375" style="13" customWidth="1"/>
    <col min="13831" max="13831" width="14.25" style="13" customWidth="1"/>
    <col min="13832" max="13832" width="11.875" style="13" customWidth="1"/>
    <col min="13833" max="14078" width="9" style="13"/>
    <col min="14079" max="14079" width="46.375" style="13" customWidth="1"/>
    <col min="14080" max="14080" width="19.25" style="13" customWidth="1"/>
    <col min="14081" max="14081" width="16.25" style="13" customWidth="1"/>
    <col min="14082" max="14082" width="7.25" style="13" customWidth="1"/>
    <col min="14083" max="14083" width="9.375" style="13" customWidth="1"/>
    <col min="14084" max="14084" width="22.75" style="13" customWidth="1"/>
    <col min="14085" max="14085" width="15.75" style="13" customWidth="1"/>
    <col min="14086" max="14086" width="10.375" style="13" customWidth="1"/>
    <col min="14087" max="14087" width="14.25" style="13" customWidth="1"/>
    <col min="14088" max="14088" width="11.875" style="13" customWidth="1"/>
    <col min="14089" max="14334" width="9" style="13"/>
    <col min="14335" max="14335" width="46.375" style="13" customWidth="1"/>
    <col min="14336" max="14336" width="19.25" style="13" customWidth="1"/>
    <col min="14337" max="14337" width="16.25" style="13" customWidth="1"/>
    <col min="14338" max="14338" width="7.25" style="13" customWidth="1"/>
    <col min="14339" max="14339" width="9.375" style="13" customWidth="1"/>
    <col min="14340" max="14340" width="22.75" style="13" customWidth="1"/>
    <col min="14341" max="14341" width="15.75" style="13" customWidth="1"/>
    <col min="14342" max="14342" width="10.375" style="13" customWidth="1"/>
    <col min="14343" max="14343" width="14.25" style="13" customWidth="1"/>
    <col min="14344" max="14344" width="11.875" style="13" customWidth="1"/>
    <col min="14345" max="14590" width="9" style="13"/>
    <col min="14591" max="14591" width="46.375" style="13" customWidth="1"/>
    <col min="14592" max="14592" width="19.25" style="13" customWidth="1"/>
    <col min="14593" max="14593" width="16.25" style="13" customWidth="1"/>
    <col min="14594" max="14594" width="7.25" style="13" customWidth="1"/>
    <col min="14595" max="14595" width="9.375" style="13" customWidth="1"/>
    <col min="14596" max="14596" width="22.75" style="13" customWidth="1"/>
    <col min="14597" max="14597" width="15.75" style="13" customWidth="1"/>
    <col min="14598" max="14598" width="10.375" style="13" customWidth="1"/>
    <col min="14599" max="14599" width="14.25" style="13" customWidth="1"/>
    <col min="14600" max="14600" width="11.875" style="13" customWidth="1"/>
    <col min="14601" max="14846" width="9" style="13"/>
    <col min="14847" max="14847" width="46.375" style="13" customWidth="1"/>
    <col min="14848" max="14848" width="19.25" style="13" customWidth="1"/>
    <col min="14849" max="14849" width="16.25" style="13" customWidth="1"/>
    <col min="14850" max="14850" width="7.25" style="13" customWidth="1"/>
    <col min="14851" max="14851" width="9.375" style="13" customWidth="1"/>
    <col min="14852" max="14852" width="22.75" style="13" customWidth="1"/>
    <col min="14853" max="14853" width="15.75" style="13" customWidth="1"/>
    <col min="14854" max="14854" width="10.375" style="13" customWidth="1"/>
    <col min="14855" max="14855" width="14.25" style="13" customWidth="1"/>
    <col min="14856" max="14856" width="11.875" style="13" customWidth="1"/>
    <col min="14857" max="15102" width="9" style="13"/>
    <col min="15103" max="15103" width="46.375" style="13" customWidth="1"/>
    <col min="15104" max="15104" width="19.25" style="13" customWidth="1"/>
    <col min="15105" max="15105" width="16.25" style="13" customWidth="1"/>
    <col min="15106" max="15106" width="7.25" style="13" customWidth="1"/>
    <col min="15107" max="15107" width="9.375" style="13" customWidth="1"/>
    <col min="15108" max="15108" width="22.75" style="13" customWidth="1"/>
    <col min="15109" max="15109" width="15.75" style="13" customWidth="1"/>
    <col min="15110" max="15110" width="10.375" style="13" customWidth="1"/>
    <col min="15111" max="15111" width="14.25" style="13" customWidth="1"/>
    <col min="15112" max="15112" width="11.875" style="13" customWidth="1"/>
    <col min="15113" max="15358" width="9" style="13"/>
    <col min="15359" max="15359" width="46.375" style="13" customWidth="1"/>
    <col min="15360" max="15360" width="19.25" style="13" customWidth="1"/>
    <col min="15361" max="15361" width="16.25" style="13" customWidth="1"/>
    <col min="15362" max="15362" width="7.25" style="13" customWidth="1"/>
    <col min="15363" max="15363" width="9.375" style="13" customWidth="1"/>
    <col min="15364" max="15364" width="22.75" style="13" customWidth="1"/>
    <col min="15365" max="15365" width="15.75" style="13" customWidth="1"/>
    <col min="15366" max="15366" width="10.375" style="13" customWidth="1"/>
    <col min="15367" max="15367" width="14.25" style="13" customWidth="1"/>
    <col min="15368" max="15368" width="11.875" style="13" customWidth="1"/>
    <col min="15369" max="15614" width="9" style="13"/>
    <col min="15615" max="15615" width="46.375" style="13" customWidth="1"/>
    <col min="15616" max="15616" width="19.25" style="13" customWidth="1"/>
    <col min="15617" max="15617" width="16.25" style="13" customWidth="1"/>
    <col min="15618" max="15618" width="7.25" style="13" customWidth="1"/>
    <col min="15619" max="15619" width="9.375" style="13" customWidth="1"/>
    <col min="15620" max="15620" width="22.75" style="13" customWidth="1"/>
    <col min="15621" max="15621" width="15.75" style="13" customWidth="1"/>
    <col min="15622" max="15622" width="10.375" style="13" customWidth="1"/>
    <col min="15623" max="15623" width="14.25" style="13" customWidth="1"/>
    <col min="15624" max="15624" width="11.875" style="13" customWidth="1"/>
    <col min="15625" max="15870" width="9" style="13"/>
    <col min="15871" max="15871" width="46.375" style="13" customWidth="1"/>
    <col min="15872" max="15872" width="19.25" style="13" customWidth="1"/>
    <col min="15873" max="15873" width="16.25" style="13" customWidth="1"/>
    <col min="15874" max="15874" width="7.25" style="13" customWidth="1"/>
    <col min="15875" max="15875" width="9.375" style="13" customWidth="1"/>
    <col min="15876" max="15876" width="22.75" style="13" customWidth="1"/>
    <col min="15877" max="15877" width="15.75" style="13" customWidth="1"/>
    <col min="15878" max="15878" width="10.375" style="13" customWidth="1"/>
    <col min="15879" max="15879" width="14.25" style="13" customWidth="1"/>
    <col min="15880" max="15880" width="11.875" style="13" customWidth="1"/>
    <col min="15881" max="16126" width="9" style="13"/>
    <col min="16127" max="16127" width="46.375" style="13" customWidth="1"/>
    <col min="16128" max="16128" width="19.25" style="13" customWidth="1"/>
    <col min="16129" max="16129" width="16.25" style="13" customWidth="1"/>
    <col min="16130" max="16130" width="7.25" style="13" customWidth="1"/>
    <col min="16131" max="16131" width="9.375" style="13" customWidth="1"/>
    <col min="16132" max="16132" width="22.75" style="13" customWidth="1"/>
    <col min="16133" max="16133" width="15.75" style="13" customWidth="1"/>
    <col min="16134" max="16134" width="10.375" style="13" customWidth="1"/>
    <col min="16135" max="16135" width="14.25" style="13" customWidth="1"/>
    <col min="16136" max="16136" width="11.875" style="13" customWidth="1"/>
    <col min="16137" max="16384" width="9" style="13"/>
  </cols>
  <sheetData>
    <row r="1" spans="1:11" x14ac:dyDescent="0.2">
      <c r="A1" s="600" t="s">
        <v>0</v>
      </c>
      <c r="B1" s="600"/>
      <c r="C1" s="13"/>
      <c r="D1" s="13"/>
    </row>
    <row r="2" spans="1:11" ht="15" thickBot="1" x14ac:dyDescent="0.25">
      <c r="C2" s="13"/>
      <c r="D2" s="13"/>
    </row>
    <row r="3" spans="1:11" ht="15.75" customHeight="1" x14ac:dyDescent="0.2">
      <c r="B3" s="38" t="s">
        <v>215</v>
      </c>
      <c r="C3" s="13"/>
      <c r="D3" s="39"/>
      <c r="E3" s="91" t="s">
        <v>85</v>
      </c>
      <c r="F3" s="92" t="s">
        <v>86</v>
      </c>
      <c r="G3" s="92" t="s">
        <v>87</v>
      </c>
      <c r="H3" s="42" t="s">
        <v>51</v>
      </c>
    </row>
    <row r="4" spans="1:11" x14ac:dyDescent="0.2">
      <c r="B4" s="15"/>
      <c r="C4" s="13"/>
      <c r="D4" s="43" t="s">
        <v>52</v>
      </c>
      <c r="E4" s="44">
        <v>221.67951509353588</v>
      </c>
      <c r="F4" s="45">
        <v>74.5</v>
      </c>
      <c r="G4" s="45">
        <v>171.5137194619947</v>
      </c>
      <c r="H4" s="44">
        <v>297.60000000000036</v>
      </c>
    </row>
    <row r="5" spans="1:11" x14ac:dyDescent="0.2">
      <c r="C5" s="13"/>
      <c r="D5" s="46" t="s">
        <v>53</v>
      </c>
      <c r="E5" s="47">
        <v>262.40568657097901</v>
      </c>
      <c r="F5" s="48">
        <v>221.63749999999891</v>
      </c>
      <c r="G5" s="48">
        <v>267.51826914356025</v>
      </c>
      <c r="H5" s="47">
        <v>297.60000000000036</v>
      </c>
      <c r="I5" s="16"/>
      <c r="K5" s="17"/>
    </row>
    <row r="6" spans="1:11" x14ac:dyDescent="0.2">
      <c r="C6" s="13"/>
      <c r="D6" s="16"/>
      <c r="F6" s="17"/>
    </row>
    <row r="7" spans="1:11" x14ac:dyDescent="0.2">
      <c r="C7" s="13"/>
      <c r="D7" s="13"/>
    </row>
    <row r="8" spans="1:11" x14ac:dyDescent="0.2">
      <c r="C8" s="13"/>
      <c r="D8" s="13"/>
    </row>
    <row r="9" spans="1:11" x14ac:dyDescent="0.2">
      <c r="C9" s="13"/>
      <c r="D9" s="16"/>
    </row>
    <row r="10" spans="1:11" x14ac:dyDescent="0.2">
      <c r="C10" s="13"/>
      <c r="D10" s="16"/>
    </row>
    <row r="11" spans="1:11" x14ac:dyDescent="0.2">
      <c r="C11" s="13"/>
      <c r="E11" s="19"/>
      <c r="F11" s="19"/>
      <c r="G11" s="19"/>
      <c r="H11" s="19"/>
      <c r="I11" s="16"/>
    </row>
    <row r="12" spans="1:11" x14ac:dyDescent="0.2">
      <c r="C12" s="13"/>
    </row>
    <row r="13" spans="1:11" x14ac:dyDescent="0.2">
      <c r="C13" s="13"/>
      <c r="D13" s="13"/>
    </row>
    <row r="14" spans="1:11" x14ac:dyDescent="0.2">
      <c r="C14" s="13"/>
      <c r="D14" s="13"/>
    </row>
    <row r="15" spans="1:11" x14ac:dyDescent="0.2">
      <c r="C15" s="13"/>
      <c r="D15" s="13"/>
    </row>
    <row r="16" spans="1:11" x14ac:dyDescent="0.2">
      <c r="C16" s="13"/>
      <c r="D16" s="13"/>
    </row>
    <row r="17" spans="2:4" x14ac:dyDescent="0.2">
      <c r="C17" s="13"/>
      <c r="D17" s="13"/>
    </row>
    <row r="18" spans="2:4" x14ac:dyDescent="0.2">
      <c r="C18" s="13"/>
      <c r="D18" s="13"/>
    </row>
    <row r="19" spans="2:4" x14ac:dyDescent="0.2">
      <c r="C19" s="13"/>
      <c r="D19" s="13"/>
    </row>
    <row r="20" spans="2:4" x14ac:dyDescent="0.2">
      <c r="C20" s="13"/>
      <c r="D20" s="13"/>
    </row>
    <row r="21" spans="2:4" ht="27" customHeight="1" thickBot="1" x14ac:dyDescent="0.25">
      <c r="B21" s="144" t="s">
        <v>25</v>
      </c>
      <c r="C21" s="13"/>
      <c r="D21" s="13"/>
    </row>
    <row r="22" spans="2:4" ht="16.5" x14ac:dyDescent="0.3">
      <c r="B22" s="49"/>
      <c r="C22" s="13"/>
      <c r="D22" s="13"/>
    </row>
    <row r="28" spans="2:4" x14ac:dyDescent="0.2">
      <c r="C28" s="13"/>
      <c r="D28" s="13"/>
    </row>
    <row r="29" spans="2:4" x14ac:dyDescent="0.2">
      <c r="C29" s="13"/>
      <c r="D29" s="13"/>
    </row>
    <row r="30" spans="2:4" x14ac:dyDescent="0.2">
      <c r="C30" s="13"/>
      <c r="D30" s="13"/>
    </row>
    <row r="31" spans="2:4" x14ac:dyDescent="0.2">
      <c r="C31" s="13"/>
      <c r="D31" s="13"/>
    </row>
    <row r="32" spans="2:4" x14ac:dyDescent="0.2">
      <c r="C32" s="13"/>
      <c r="D32" s="13"/>
    </row>
    <row r="33" spans="3:4" x14ac:dyDescent="0.2">
      <c r="C33" s="13"/>
      <c r="D33" s="13"/>
    </row>
    <row r="34" spans="3:4" x14ac:dyDescent="0.2">
      <c r="C34" s="13"/>
      <c r="D34" s="13"/>
    </row>
    <row r="35" spans="3:4" x14ac:dyDescent="0.2">
      <c r="C35" s="13"/>
      <c r="D35" s="13"/>
    </row>
    <row r="36" spans="3:4" x14ac:dyDescent="0.2">
      <c r="C36" s="13"/>
      <c r="D36" s="13"/>
    </row>
    <row r="37" spans="3:4" x14ac:dyDescent="0.2">
      <c r="C37" s="13"/>
      <c r="D37" s="13"/>
    </row>
  </sheetData>
  <mergeCells count="1">
    <mergeCell ref="A1:B1"/>
  </mergeCells>
  <hyperlinks>
    <hyperlink ref="A1:B1" location="Turinys!A34" display="↖ atgal į turinį"/>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I22"/>
  <sheetViews>
    <sheetView showGridLines="0" showRowColHeaders="0" workbookViewId="0">
      <selection activeCell="D23" sqref="D23"/>
    </sheetView>
  </sheetViews>
  <sheetFormatPr defaultRowHeight="14.25" x14ac:dyDescent="0.2"/>
  <cols>
    <col min="1" max="1" width="6.625" style="79" customWidth="1"/>
    <col min="2" max="2" width="65" style="78" customWidth="1"/>
    <col min="3" max="3" width="12.875" style="78" customWidth="1"/>
    <col min="4" max="4" width="47.5" style="78" customWidth="1"/>
    <col min="5" max="9" width="10.75" style="78" customWidth="1"/>
    <col min="10" max="11" width="9" style="78"/>
    <col min="12" max="14" width="13" style="78" bestFit="1" customWidth="1"/>
    <col min="15" max="16384" width="9" style="78"/>
  </cols>
  <sheetData>
    <row r="1" spans="1:9" x14ac:dyDescent="0.2">
      <c r="A1" s="600" t="s">
        <v>0</v>
      </c>
      <c r="B1" s="600"/>
    </row>
    <row r="2" spans="1:9" ht="15" thickBot="1" x14ac:dyDescent="0.25"/>
    <row r="3" spans="1:9" ht="15" x14ac:dyDescent="0.2">
      <c r="B3" s="71" t="s">
        <v>493</v>
      </c>
      <c r="D3" s="80"/>
      <c r="E3" s="81">
        <v>2014</v>
      </c>
      <c r="F3" s="81">
        <v>2015</v>
      </c>
      <c r="G3" s="81">
        <v>2016</v>
      </c>
      <c r="H3" s="81">
        <v>2017</v>
      </c>
      <c r="I3" s="82">
        <v>2018</v>
      </c>
    </row>
    <row r="4" spans="1:9" x14ac:dyDescent="0.2">
      <c r="D4" s="83" t="s">
        <v>54</v>
      </c>
      <c r="E4" s="377">
        <v>-18.7753127896199</v>
      </c>
      <c r="F4" s="377">
        <v>85.751899999999438</v>
      </c>
      <c r="G4" s="377">
        <v>-110.87629999999982</v>
      </c>
      <c r="H4" s="377">
        <v>-122.29309999999963</v>
      </c>
      <c r="I4" s="378">
        <v>-147.38029999999981</v>
      </c>
    </row>
    <row r="5" spans="1:9" x14ac:dyDescent="0.2">
      <c r="D5" s="83" t="s">
        <v>57</v>
      </c>
      <c r="E5" s="377">
        <v>4.2078892493048912</v>
      </c>
      <c r="F5" s="377">
        <v>19.936800000000048</v>
      </c>
      <c r="G5" s="377">
        <v>26.084199999999953</v>
      </c>
      <c r="H5" s="377">
        <v>-3.5938999999999068</v>
      </c>
      <c r="I5" s="378">
        <v>89.778599999999983</v>
      </c>
    </row>
    <row r="6" spans="1:9" x14ac:dyDescent="0.2">
      <c r="D6" s="83" t="s">
        <v>58</v>
      </c>
      <c r="E6" s="377">
        <v>0</v>
      </c>
      <c r="F6" s="377">
        <v>-16.714700000000011</v>
      </c>
      <c r="G6" s="377">
        <v>-17.325599999999977</v>
      </c>
      <c r="H6" s="377">
        <v>-42.426400000000022</v>
      </c>
      <c r="I6" s="378">
        <v>17.1555</v>
      </c>
    </row>
    <row r="7" spans="1:9" x14ac:dyDescent="0.2">
      <c r="D7" s="83" t="s">
        <v>59</v>
      </c>
      <c r="E7" s="377">
        <v>-6.9233375810935396</v>
      </c>
      <c r="F7" s="377">
        <v>-0.83950000000000002</v>
      </c>
      <c r="G7" s="377">
        <v>-24.392199999999953</v>
      </c>
      <c r="H7" s="377">
        <v>-35.570500000000003</v>
      </c>
      <c r="I7" s="378">
        <v>-70.463199999999958</v>
      </c>
    </row>
    <row r="8" spans="1:9" x14ac:dyDescent="0.2">
      <c r="D8" s="83" t="s">
        <v>42</v>
      </c>
      <c r="E8" s="377">
        <v>-0.53032321594073439</v>
      </c>
      <c r="F8" s="377">
        <v>-3.6051999999999533</v>
      </c>
      <c r="G8" s="377">
        <v>24.986299999999929</v>
      </c>
      <c r="H8" s="377">
        <v>-71.924999999999997</v>
      </c>
      <c r="I8" s="378">
        <v>-177.20909999999998</v>
      </c>
    </row>
    <row r="9" spans="1:9" x14ac:dyDescent="0.2">
      <c r="D9" s="84" t="s">
        <v>60</v>
      </c>
      <c r="E9" s="379">
        <v>-2.6936109823911103</v>
      </c>
      <c r="F9" s="379">
        <v>-3.6712000000000118</v>
      </c>
      <c r="G9" s="379">
        <v>-49.984300000000005</v>
      </c>
      <c r="H9" s="379">
        <v>-20.477</v>
      </c>
      <c r="I9" s="380">
        <v>-37.598300000000002</v>
      </c>
    </row>
    <row r="22" spans="2:2" ht="15" thickBot="1" x14ac:dyDescent="0.25">
      <c r="B22" s="72" t="s">
        <v>62</v>
      </c>
    </row>
  </sheetData>
  <dataConsolidate/>
  <mergeCells count="1">
    <mergeCell ref="A1:B1"/>
  </mergeCells>
  <hyperlinks>
    <hyperlink ref="A1:B1" location="Turinys!A34" display="↖ atgal į turinį"/>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M22"/>
  <sheetViews>
    <sheetView showGridLines="0" showRowColHeaders="0" workbookViewId="0">
      <selection activeCell="I4" sqref="I4:M8"/>
    </sheetView>
  </sheetViews>
  <sheetFormatPr defaultRowHeight="14.25" x14ac:dyDescent="0.2"/>
  <cols>
    <col min="1" max="1" width="6.625" style="79" customWidth="1"/>
    <col min="2" max="2" width="11.375" style="78" customWidth="1"/>
    <col min="3" max="3" width="13" style="78" customWidth="1"/>
    <col min="4" max="4" width="12.625" style="78" customWidth="1"/>
    <col min="5" max="5" width="12.25" style="78" customWidth="1"/>
    <col min="6" max="6" width="16.25" style="78" customWidth="1"/>
    <col min="7" max="7" width="12.875" style="78" customWidth="1"/>
    <col min="8" max="8" width="47.5" style="78" customWidth="1"/>
    <col min="9" max="13" width="10.75" style="78" customWidth="1"/>
    <col min="14" max="15" width="9" style="78"/>
    <col min="16" max="18" width="13" style="78" bestFit="1" customWidth="1"/>
    <col min="19" max="16384" width="9" style="78"/>
  </cols>
  <sheetData>
    <row r="1" spans="1:13" x14ac:dyDescent="0.2">
      <c r="A1" s="600" t="s">
        <v>0</v>
      </c>
      <c r="B1" s="600"/>
    </row>
    <row r="2" spans="1:13" ht="15" thickBot="1" x14ac:dyDescent="0.25"/>
    <row r="3" spans="1:13" ht="15" x14ac:dyDescent="0.2">
      <c r="B3" s="71" t="s">
        <v>494</v>
      </c>
      <c r="C3" s="71"/>
      <c r="D3" s="71"/>
      <c r="E3" s="71"/>
      <c r="F3" s="71"/>
      <c r="H3" s="80"/>
      <c r="I3" s="81">
        <v>2014</v>
      </c>
      <c r="J3" s="81">
        <v>2015</v>
      </c>
      <c r="K3" s="81">
        <v>2016</v>
      </c>
      <c r="L3" s="81">
        <v>2017</v>
      </c>
      <c r="M3" s="82">
        <v>2018</v>
      </c>
    </row>
    <row r="4" spans="1:13" x14ac:dyDescent="0.2">
      <c r="H4" s="83" t="s">
        <v>63</v>
      </c>
      <c r="I4" s="377">
        <v>-9.9571362372569272</v>
      </c>
      <c r="J4" s="377">
        <v>40.186204299999865</v>
      </c>
      <c r="K4" s="377">
        <v>153.17200000000045</v>
      </c>
      <c r="L4" s="377">
        <v>137.90569999999971</v>
      </c>
      <c r="M4" s="378">
        <v>52.110899999999909</v>
      </c>
    </row>
    <row r="5" spans="1:13" x14ac:dyDescent="0.2">
      <c r="H5" s="83" t="s">
        <v>55</v>
      </c>
      <c r="I5" s="377">
        <v>16.445088044485544</v>
      </c>
      <c r="J5" s="377">
        <v>18.000671800000127</v>
      </c>
      <c r="K5" s="377">
        <v>30.729899999999908</v>
      </c>
      <c r="L5" s="377">
        <v>28.989000000000001</v>
      </c>
      <c r="M5" s="378">
        <v>26.812299999999812</v>
      </c>
    </row>
    <row r="6" spans="1:13" x14ac:dyDescent="0.2">
      <c r="H6" s="83" t="s">
        <v>56</v>
      </c>
      <c r="I6" s="377">
        <v>9.3802421223354759</v>
      </c>
      <c r="J6" s="377">
        <v>27.677423829999984</v>
      </c>
      <c r="K6" s="377">
        <v>24.771099999999976</v>
      </c>
      <c r="L6" s="377">
        <v>51.965099999999978</v>
      </c>
      <c r="M6" s="378">
        <v>33.813299999999927</v>
      </c>
    </row>
    <row r="7" spans="1:13" x14ac:dyDescent="0.2">
      <c r="H7" s="83" t="s">
        <v>59</v>
      </c>
      <c r="I7" s="377">
        <v>-6.9233375810935396</v>
      </c>
      <c r="J7" s="377">
        <v>-0.83950000000000002</v>
      </c>
      <c r="K7" s="377">
        <v>-24.392199999999953</v>
      </c>
      <c r="L7" s="377">
        <v>-35.570500000000003</v>
      </c>
      <c r="M7" s="378">
        <v>-70.463199999999958</v>
      </c>
    </row>
    <row r="8" spans="1:13" x14ac:dyDescent="0.2">
      <c r="H8" s="84" t="s">
        <v>61</v>
      </c>
      <c r="I8" s="379">
        <v>26.037187210379983</v>
      </c>
      <c r="J8" s="379">
        <v>78.024958119999994</v>
      </c>
      <c r="K8" s="379">
        <v>140.26679999999999</v>
      </c>
      <c r="L8" s="379">
        <v>85.189200000000014</v>
      </c>
      <c r="M8" s="380">
        <v>12.697699999999953</v>
      </c>
    </row>
    <row r="9" spans="1:13" x14ac:dyDescent="0.2">
      <c r="H9" s="86"/>
      <c r="I9" s="87"/>
      <c r="J9" s="87"/>
      <c r="K9" s="87"/>
      <c r="L9" s="87"/>
      <c r="M9" s="87"/>
    </row>
    <row r="10" spans="1:13" x14ac:dyDescent="0.2">
      <c r="H10" s="88"/>
      <c r="I10" s="88"/>
      <c r="J10" s="88"/>
      <c r="K10" s="88"/>
      <c r="L10" s="88"/>
      <c r="M10" s="88"/>
    </row>
    <row r="11" spans="1:13" x14ac:dyDescent="0.2">
      <c r="H11" s="86"/>
      <c r="I11" s="87"/>
      <c r="J11" s="87"/>
      <c r="K11" s="87"/>
      <c r="L11" s="87"/>
      <c r="M11" s="87"/>
    </row>
    <row r="21" spans="2:6" x14ac:dyDescent="0.2">
      <c r="C21" s="85"/>
    </row>
    <row r="22" spans="2:6" ht="15" thickBot="1" x14ac:dyDescent="0.25">
      <c r="B22" s="72" t="s">
        <v>62</v>
      </c>
      <c r="C22" s="72"/>
      <c r="D22" s="72"/>
      <c r="E22" s="72"/>
      <c r="F22" s="72"/>
    </row>
  </sheetData>
  <dataConsolidate/>
  <mergeCells count="1">
    <mergeCell ref="A1:B1"/>
  </mergeCells>
  <hyperlinks>
    <hyperlink ref="A1:B1" location="Turinys!A34" display="↖ atgal į turinį"/>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F22"/>
  <sheetViews>
    <sheetView showGridLines="0" showRowColHeaders="0" workbookViewId="0">
      <selection activeCell="E4" sqref="E4:F9"/>
    </sheetView>
  </sheetViews>
  <sheetFormatPr defaultRowHeight="14.25" x14ac:dyDescent="0.2"/>
  <cols>
    <col min="1" max="1" width="6.625" style="69" customWidth="1"/>
    <col min="2" max="2" width="66.5" style="69" customWidth="1"/>
    <col min="3" max="4" width="9" style="129"/>
    <col min="5" max="6" width="17.5" style="129" customWidth="1"/>
    <col min="7" max="16384" width="9" style="129"/>
  </cols>
  <sheetData>
    <row r="1" spans="1:6" x14ac:dyDescent="0.2">
      <c r="A1" s="600" t="s">
        <v>0</v>
      </c>
      <c r="B1" s="600"/>
    </row>
    <row r="2" spans="1:6" ht="15" thickBot="1" x14ac:dyDescent="0.25"/>
    <row r="3" spans="1:6" ht="15" x14ac:dyDescent="0.2">
      <c r="B3" s="71" t="s">
        <v>117</v>
      </c>
      <c r="D3" s="130"/>
      <c r="E3" s="131" t="s">
        <v>115</v>
      </c>
      <c r="F3" s="132" t="s">
        <v>116</v>
      </c>
    </row>
    <row r="4" spans="1:6" x14ac:dyDescent="0.2">
      <c r="D4" s="133">
        <v>2013</v>
      </c>
      <c r="E4" s="381">
        <v>-31.735113531047265</v>
      </c>
      <c r="F4" s="382">
        <v>-51.239425950086272</v>
      </c>
    </row>
    <row r="5" spans="1:6" x14ac:dyDescent="0.2">
      <c r="D5" s="133">
        <v>2014</v>
      </c>
      <c r="E5" s="381">
        <v>5.3434893419833216</v>
      </c>
      <c r="F5" s="382">
        <v>14.227767667108807</v>
      </c>
    </row>
    <row r="6" spans="1:6" x14ac:dyDescent="0.2">
      <c r="D6" s="133">
        <v>2015</v>
      </c>
      <c r="E6" s="381">
        <v>-11.463999999999999</v>
      </c>
      <c r="F6" s="382">
        <v>-12.405449567692155</v>
      </c>
    </row>
    <row r="7" spans="1:6" x14ac:dyDescent="0.2">
      <c r="D7" s="133">
        <v>2016</v>
      </c>
      <c r="E7" s="381">
        <v>28.305999999999997</v>
      </c>
      <c r="F7" s="382">
        <v>29.799239911989805</v>
      </c>
    </row>
    <row r="8" spans="1:6" x14ac:dyDescent="0.2">
      <c r="D8" s="133">
        <v>2017</v>
      </c>
      <c r="E8" s="381">
        <v>-25.640999999999991</v>
      </c>
      <c r="F8" s="382">
        <v>-23.983724628191929</v>
      </c>
    </row>
    <row r="9" spans="1:6" x14ac:dyDescent="0.2">
      <c r="D9" s="134">
        <v>2018</v>
      </c>
      <c r="E9" s="383">
        <v>-46.738999999999976</v>
      </c>
      <c r="F9" s="384">
        <v>-21.043082062572307</v>
      </c>
    </row>
    <row r="22" spans="2:2" ht="15" thickBot="1" x14ac:dyDescent="0.25">
      <c r="B22" s="72" t="s">
        <v>25</v>
      </c>
    </row>
  </sheetData>
  <mergeCells count="1">
    <mergeCell ref="A1:B1"/>
  </mergeCells>
  <hyperlinks>
    <hyperlink ref="A1:B1" location="Turinys!A34" display="↖ atgal į turinį"/>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L38"/>
  <sheetViews>
    <sheetView showGridLines="0" showRowColHeaders="0" zoomScaleNormal="100" workbookViewId="0">
      <selection activeCell="F10" sqref="F10"/>
    </sheetView>
  </sheetViews>
  <sheetFormatPr defaultRowHeight="14.25" x14ac:dyDescent="0.2"/>
  <cols>
    <col min="1" max="1" width="6.625" style="13" customWidth="1"/>
    <col min="2" max="2" width="46.375" style="13" customWidth="1"/>
    <col min="3" max="3" width="19.25" style="13" customWidth="1"/>
    <col min="4" max="4" width="8.75" style="18" customWidth="1"/>
    <col min="5" max="5" width="9.375" style="18" customWidth="1"/>
    <col min="6" max="6" width="15.625" style="13" customWidth="1"/>
    <col min="7" max="7" width="14.875" style="13" customWidth="1"/>
    <col min="8" max="8" width="22.25" style="13" customWidth="1"/>
    <col min="9" max="9" width="15.625" style="13" customWidth="1"/>
    <col min="10" max="255" width="9" style="13"/>
    <col min="256" max="256" width="46.375" style="13" customWidth="1"/>
    <col min="257" max="257" width="19.25" style="13" customWidth="1"/>
    <col min="258" max="258" width="16.25" style="13" customWidth="1"/>
    <col min="259" max="259" width="7.25" style="13" customWidth="1"/>
    <col min="260" max="260" width="9.375" style="13" customWidth="1"/>
    <col min="261" max="261" width="22.75" style="13" customWidth="1"/>
    <col min="262" max="262" width="15.75" style="13" customWidth="1"/>
    <col min="263" max="263" width="10.375" style="13" customWidth="1"/>
    <col min="264" max="264" width="14.25" style="13" customWidth="1"/>
    <col min="265" max="265" width="11.875" style="13" customWidth="1"/>
    <col min="266" max="511" width="9" style="13"/>
    <col min="512" max="512" width="46.375" style="13" customWidth="1"/>
    <col min="513" max="513" width="19.25" style="13" customWidth="1"/>
    <col min="514" max="514" width="16.25" style="13" customWidth="1"/>
    <col min="515" max="515" width="7.25" style="13" customWidth="1"/>
    <col min="516" max="516" width="9.375" style="13" customWidth="1"/>
    <col min="517" max="517" width="22.75" style="13" customWidth="1"/>
    <col min="518" max="518" width="15.75" style="13" customWidth="1"/>
    <col min="519" max="519" width="10.375" style="13" customWidth="1"/>
    <col min="520" max="520" width="14.25" style="13" customWidth="1"/>
    <col min="521" max="521" width="11.875" style="13" customWidth="1"/>
    <col min="522" max="767" width="9" style="13"/>
    <col min="768" max="768" width="46.375" style="13" customWidth="1"/>
    <col min="769" max="769" width="19.25" style="13" customWidth="1"/>
    <col min="770" max="770" width="16.25" style="13" customWidth="1"/>
    <col min="771" max="771" width="7.25" style="13" customWidth="1"/>
    <col min="772" max="772" width="9.375" style="13" customWidth="1"/>
    <col min="773" max="773" width="22.75" style="13" customWidth="1"/>
    <col min="774" max="774" width="15.75" style="13" customWidth="1"/>
    <col min="775" max="775" width="10.375" style="13" customWidth="1"/>
    <col min="776" max="776" width="14.25" style="13" customWidth="1"/>
    <col min="777" max="777" width="11.875" style="13" customWidth="1"/>
    <col min="778" max="1023" width="9" style="13"/>
    <col min="1024" max="1024" width="46.375" style="13" customWidth="1"/>
    <col min="1025" max="1025" width="19.25" style="13" customWidth="1"/>
    <col min="1026" max="1026" width="16.25" style="13" customWidth="1"/>
    <col min="1027" max="1027" width="7.25" style="13" customWidth="1"/>
    <col min="1028" max="1028" width="9.375" style="13" customWidth="1"/>
    <col min="1029" max="1029" width="22.75" style="13" customWidth="1"/>
    <col min="1030" max="1030" width="15.75" style="13" customWidth="1"/>
    <col min="1031" max="1031" width="10.375" style="13" customWidth="1"/>
    <col min="1032" max="1032" width="14.25" style="13" customWidth="1"/>
    <col min="1033" max="1033" width="11.875" style="13" customWidth="1"/>
    <col min="1034" max="1279" width="9" style="13"/>
    <col min="1280" max="1280" width="46.375" style="13" customWidth="1"/>
    <col min="1281" max="1281" width="19.25" style="13" customWidth="1"/>
    <col min="1282" max="1282" width="16.25" style="13" customWidth="1"/>
    <col min="1283" max="1283" width="7.25" style="13" customWidth="1"/>
    <col min="1284" max="1284" width="9.375" style="13" customWidth="1"/>
    <col min="1285" max="1285" width="22.75" style="13" customWidth="1"/>
    <col min="1286" max="1286" width="15.75" style="13" customWidth="1"/>
    <col min="1287" max="1287" width="10.375" style="13" customWidth="1"/>
    <col min="1288" max="1288" width="14.25" style="13" customWidth="1"/>
    <col min="1289" max="1289" width="11.875" style="13" customWidth="1"/>
    <col min="1290" max="1535" width="9" style="13"/>
    <col min="1536" max="1536" width="46.375" style="13" customWidth="1"/>
    <col min="1537" max="1537" width="19.25" style="13" customWidth="1"/>
    <col min="1538" max="1538" width="16.25" style="13" customWidth="1"/>
    <col min="1539" max="1539" width="7.25" style="13" customWidth="1"/>
    <col min="1540" max="1540" width="9.375" style="13" customWidth="1"/>
    <col min="1541" max="1541" width="22.75" style="13" customWidth="1"/>
    <col min="1542" max="1542" width="15.75" style="13" customWidth="1"/>
    <col min="1543" max="1543" width="10.375" style="13" customWidth="1"/>
    <col min="1544" max="1544" width="14.25" style="13" customWidth="1"/>
    <col min="1545" max="1545" width="11.875" style="13" customWidth="1"/>
    <col min="1546" max="1791" width="9" style="13"/>
    <col min="1792" max="1792" width="46.375" style="13" customWidth="1"/>
    <col min="1793" max="1793" width="19.25" style="13" customWidth="1"/>
    <col min="1794" max="1794" width="16.25" style="13" customWidth="1"/>
    <col min="1795" max="1795" width="7.25" style="13" customWidth="1"/>
    <col min="1796" max="1796" width="9.375" style="13" customWidth="1"/>
    <col min="1797" max="1797" width="22.75" style="13" customWidth="1"/>
    <col min="1798" max="1798" width="15.75" style="13" customWidth="1"/>
    <col min="1799" max="1799" width="10.375" style="13" customWidth="1"/>
    <col min="1800" max="1800" width="14.25" style="13" customWidth="1"/>
    <col min="1801" max="1801" width="11.875" style="13" customWidth="1"/>
    <col min="1802" max="2047" width="9" style="13"/>
    <col min="2048" max="2048" width="46.375" style="13" customWidth="1"/>
    <col min="2049" max="2049" width="19.25" style="13" customWidth="1"/>
    <col min="2050" max="2050" width="16.25" style="13" customWidth="1"/>
    <col min="2051" max="2051" width="7.25" style="13" customWidth="1"/>
    <col min="2052" max="2052" width="9.375" style="13" customWidth="1"/>
    <col min="2053" max="2053" width="22.75" style="13" customWidth="1"/>
    <col min="2054" max="2054" width="15.75" style="13" customWidth="1"/>
    <col min="2055" max="2055" width="10.375" style="13" customWidth="1"/>
    <col min="2056" max="2056" width="14.25" style="13" customWidth="1"/>
    <col min="2057" max="2057" width="11.875" style="13" customWidth="1"/>
    <col min="2058" max="2303" width="9" style="13"/>
    <col min="2304" max="2304" width="46.375" style="13" customWidth="1"/>
    <col min="2305" max="2305" width="19.25" style="13" customWidth="1"/>
    <col min="2306" max="2306" width="16.25" style="13" customWidth="1"/>
    <col min="2307" max="2307" width="7.25" style="13" customWidth="1"/>
    <col min="2308" max="2308" width="9.375" style="13" customWidth="1"/>
    <col min="2309" max="2309" width="22.75" style="13" customWidth="1"/>
    <col min="2310" max="2310" width="15.75" style="13" customWidth="1"/>
    <col min="2311" max="2311" width="10.375" style="13" customWidth="1"/>
    <col min="2312" max="2312" width="14.25" style="13" customWidth="1"/>
    <col min="2313" max="2313" width="11.875" style="13" customWidth="1"/>
    <col min="2314" max="2559" width="9" style="13"/>
    <col min="2560" max="2560" width="46.375" style="13" customWidth="1"/>
    <col min="2561" max="2561" width="19.25" style="13" customWidth="1"/>
    <col min="2562" max="2562" width="16.25" style="13" customWidth="1"/>
    <col min="2563" max="2563" width="7.25" style="13" customWidth="1"/>
    <col min="2564" max="2564" width="9.375" style="13" customWidth="1"/>
    <col min="2565" max="2565" width="22.75" style="13" customWidth="1"/>
    <col min="2566" max="2566" width="15.75" style="13" customWidth="1"/>
    <col min="2567" max="2567" width="10.375" style="13" customWidth="1"/>
    <col min="2568" max="2568" width="14.25" style="13" customWidth="1"/>
    <col min="2569" max="2569" width="11.875" style="13" customWidth="1"/>
    <col min="2570" max="2815" width="9" style="13"/>
    <col min="2816" max="2816" width="46.375" style="13" customWidth="1"/>
    <col min="2817" max="2817" width="19.25" style="13" customWidth="1"/>
    <col min="2818" max="2818" width="16.25" style="13" customWidth="1"/>
    <col min="2819" max="2819" width="7.25" style="13" customWidth="1"/>
    <col min="2820" max="2820" width="9.375" style="13" customWidth="1"/>
    <col min="2821" max="2821" width="22.75" style="13" customWidth="1"/>
    <col min="2822" max="2822" width="15.75" style="13" customWidth="1"/>
    <col min="2823" max="2823" width="10.375" style="13" customWidth="1"/>
    <col min="2824" max="2824" width="14.25" style="13" customWidth="1"/>
    <col min="2825" max="2825" width="11.875" style="13" customWidth="1"/>
    <col min="2826" max="3071" width="9" style="13"/>
    <col min="3072" max="3072" width="46.375" style="13" customWidth="1"/>
    <col min="3073" max="3073" width="19.25" style="13" customWidth="1"/>
    <col min="3074" max="3074" width="16.25" style="13" customWidth="1"/>
    <col min="3075" max="3075" width="7.25" style="13" customWidth="1"/>
    <col min="3076" max="3076" width="9.375" style="13" customWidth="1"/>
    <col min="3077" max="3077" width="22.75" style="13" customWidth="1"/>
    <col min="3078" max="3078" width="15.75" style="13" customWidth="1"/>
    <col min="3079" max="3079" width="10.375" style="13" customWidth="1"/>
    <col min="3080" max="3080" width="14.25" style="13" customWidth="1"/>
    <col min="3081" max="3081" width="11.875" style="13" customWidth="1"/>
    <col min="3082" max="3327" width="9" style="13"/>
    <col min="3328" max="3328" width="46.375" style="13" customWidth="1"/>
    <col min="3329" max="3329" width="19.25" style="13" customWidth="1"/>
    <col min="3330" max="3330" width="16.25" style="13" customWidth="1"/>
    <col min="3331" max="3331" width="7.25" style="13" customWidth="1"/>
    <col min="3332" max="3332" width="9.375" style="13" customWidth="1"/>
    <col min="3333" max="3333" width="22.75" style="13" customWidth="1"/>
    <col min="3334" max="3334" width="15.75" style="13" customWidth="1"/>
    <col min="3335" max="3335" width="10.375" style="13" customWidth="1"/>
    <col min="3336" max="3336" width="14.25" style="13" customWidth="1"/>
    <col min="3337" max="3337" width="11.875" style="13" customWidth="1"/>
    <col min="3338" max="3583" width="9" style="13"/>
    <col min="3584" max="3584" width="46.375" style="13" customWidth="1"/>
    <col min="3585" max="3585" width="19.25" style="13" customWidth="1"/>
    <col min="3586" max="3586" width="16.25" style="13" customWidth="1"/>
    <col min="3587" max="3587" width="7.25" style="13" customWidth="1"/>
    <col min="3588" max="3588" width="9.375" style="13" customWidth="1"/>
    <col min="3589" max="3589" width="22.75" style="13" customWidth="1"/>
    <col min="3590" max="3590" width="15.75" style="13" customWidth="1"/>
    <col min="3591" max="3591" width="10.375" style="13" customWidth="1"/>
    <col min="3592" max="3592" width="14.25" style="13" customWidth="1"/>
    <col min="3593" max="3593" width="11.875" style="13" customWidth="1"/>
    <col min="3594" max="3839" width="9" style="13"/>
    <col min="3840" max="3840" width="46.375" style="13" customWidth="1"/>
    <col min="3841" max="3841" width="19.25" style="13" customWidth="1"/>
    <col min="3842" max="3842" width="16.25" style="13" customWidth="1"/>
    <col min="3843" max="3843" width="7.25" style="13" customWidth="1"/>
    <col min="3844" max="3844" width="9.375" style="13" customWidth="1"/>
    <col min="3845" max="3845" width="22.75" style="13" customWidth="1"/>
    <col min="3846" max="3846" width="15.75" style="13" customWidth="1"/>
    <col min="3847" max="3847" width="10.375" style="13" customWidth="1"/>
    <col min="3848" max="3848" width="14.25" style="13" customWidth="1"/>
    <col min="3849" max="3849" width="11.875" style="13" customWidth="1"/>
    <col min="3850" max="4095" width="9" style="13"/>
    <col min="4096" max="4096" width="46.375" style="13" customWidth="1"/>
    <col min="4097" max="4097" width="19.25" style="13" customWidth="1"/>
    <col min="4098" max="4098" width="16.25" style="13" customWidth="1"/>
    <col min="4099" max="4099" width="7.25" style="13" customWidth="1"/>
    <col min="4100" max="4100" width="9.375" style="13" customWidth="1"/>
    <col min="4101" max="4101" width="22.75" style="13" customWidth="1"/>
    <col min="4102" max="4102" width="15.75" style="13" customWidth="1"/>
    <col min="4103" max="4103" width="10.375" style="13" customWidth="1"/>
    <col min="4104" max="4104" width="14.25" style="13" customWidth="1"/>
    <col min="4105" max="4105" width="11.875" style="13" customWidth="1"/>
    <col min="4106" max="4351" width="9" style="13"/>
    <col min="4352" max="4352" width="46.375" style="13" customWidth="1"/>
    <col min="4353" max="4353" width="19.25" style="13" customWidth="1"/>
    <col min="4354" max="4354" width="16.25" style="13" customWidth="1"/>
    <col min="4355" max="4355" width="7.25" style="13" customWidth="1"/>
    <col min="4356" max="4356" width="9.375" style="13" customWidth="1"/>
    <col min="4357" max="4357" width="22.75" style="13" customWidth="1"/>
    <col min="4358" max="4358" width="15.75" style="13" customWidth="1"/>
    <col min="4359" max="4359" width="10.375" style="13" customWidth="1"/>
    <col min="4360" max="4360" width="14.25" style="13" customWidth="1"/>
    <col min="4361" max="4361" width="11.875" style="13" customWidth="1"/>
    <col min="4362" max="4607" width="9" style="13"/>
    <col min="4608" max="4608" width="46.375" style="13" customWidth="1"/>
    <col min="4609" max="4609" width="19.25" style="13" customWidth="1"/>
    <col min="4610" max="4610" width="16.25" style="13" customWidth="1"/>
    <col min="4611" max="4611" width="7.25" style="13" customWidth="1"/>
    <col min="4612" max="4612" width="9.375" style="13" customWidth="1"/>
    <col min="4613" max="4613" width="22.75" style="13" customWidth="1"/>
    <col min="4614" max="4614" width="15.75" style="13" customWidth="1"/>
    <col min="4615" max="4615" width="10.375" style="13" customWidth="1"/>
    <col min="4616" max="4616" width="14.25" style="13" customWidth="1"/>
    <col min="4617" max="4617" width="11.875" style="13" customWidth="1"/>
    <col min="4618" max="4863" width="9" style="13"/>
    <col min="4864" max="4864" width="46.375" style="13" customWidth="1"/>
    <col min="4865" max="4865" width="19.25" style="13" customWidth="1"/>
    <col min="4866" max="4866" width="16.25" style="13" customWidth="1"/>
    <col min="4867" max="4867" width="7.25" style="13" customWidth="1"/>
    <col min="4868" max="4868" width="9.375" style="13" customWidth="1"/>
    <col min="4869" max="4869" width="22.75" style="13" customWidth="1"/>
    <col min="4870" max="4870" width="15.75" style="13" customWidth="1"/>
    <col min="4871" max="4871" width="10.375" style="13" customWidth="1"/>
    <col min="4872" max="4872" width="14.25" style="13" customWidth="1"/>
    <col min="4873" max="4873" width="11.875" style="13" customWidth="1"/>
    <col min="4874" max="5119" width="9" style="13"/>
    <col min="5120" max="5120" width="46.375" style="13" customWidth="1"/>
    <col min="5121" max="5121" width="19.25" style="13" customWidth="1"/>
    <col min="5122" max="5122" width="16.25" style="13" customWidth="1"/>
    <col min="5123" max="5123" width="7.25" style="13" customWidth="1"/>
    <col min="5124" max="5124" width="9.375" style="13" customWidth="1"/>
    <col min="5125" max="5125" width="22.75" style="13" customWidth="1"/>
    <col min="5126" max="5126" width="15.75" style="13" customWidth="1"/>
    <col min="5127" max="5127" width="10.375" style="13" customWidth="1"/>
    <col min="5128" max="5128" width="14.25" style="13" customWidth="1"/>
    <col min="5129" max="5129" width="11.875" style="13" customWidth="1"/>
    <col min="5130" max="5375" width="9" style="13"/>
    <col min="5376" max="5376" width="46.375" style="13" customWidth="1"/>
    <col min="5377" max="5377" width="19.25" style="13" customWidth="1"/>
    <col min="5378" max="5378" width="16.25" style="13" customWidth="1"/>
    <col min="5379" max="5379" width="7.25" style="13" customWidth="1"/>
    <col min="5380" max="5380" width="9.375" style="13" customWidth="1"/>
    <col min="5381" max="5381" width="22.75" style="13" customWidth="1"/>
    <col min="5382" max="5382" width="15.75" style="13" customWidth="1"/>
    <col min="5383" max="5383" width="10.375" style="13" customWidth="1"/>
    <col min="5384" max="5384" width="14.25" style="13" customWidth="1"/>
    <col min="5385" max="5385" width="11.875" style="13" customWidth="1"/>
    <col min="5386" max="5631" width="9" style="13"/>
    <col min="5632" max="5632" width="46.375" style="13" customWidth="1"/>
    <col min="5633" max="5633" width="19.25" style="13" customWidth="1"/>
    <col min="5634" max="5634" width="16.25" style="13" customWidth="1"/>
    <col min="5635" max="5635" width="7.25" style="13" customWidth="1"/>
    <col min="5636" max="5636" width="9.375" style="13" customWidth="1"/>
    <col min="5637" max="5637" width="22.75" style="13" customWidth="1"/>
    <col min="5638" max="5638" width="15.75" style="13" customWidth="1"/>
    <col min="5639" max="5639" width="10.375" style="13" customWidth="1"/>
    <col min="5640" max="5640" width="14.25" style="13" customWidth="1"/>
    <col min="5641" max="5641" width="11.875" style="13" customWidth="1"/>
    <col min="5642" max="5887" width="9" style="13"/>
    <col min="5888" max="5888" width="46.375" style="13" customWidth="1"/>
    <col min="5889" max="5889" width="19.25" style="13" customWidth="1"/>
    <col min="5890" max="5890" width="16.25" style="13" customWidth="1"/>
    <col min="5891" max="5891" width="7.25" style="13" customWidth="1"/>
    <col min="5892" max="5892" width="9.375" style="13" customWidth="1"/>
    <col min="5893" max="5893" width="22.75" style="13" customWidth="1"/>
    <col min="5894" max="5894" width="15.75" style="13" customWidth="1"/>
    <col min="5895" max="5895" width="10.375" style="13" customWidth="1"/>
    <col min="5896" max="5896" width="14.25" style="13" customWidth="1"/>
    <col min="5897" max="5897" width="11.875" style="13" customWidth="1"/>
    <col min="5898" max="6143" width="9" style="13"/>
    <col min="6144" max="6144" width="46.375" style="13" customWidth="1"/>
    <col min="6145" max="6145" width="19.25" style="13" customWidth="1"/>
    <col min="6146" max="6146" width="16.25" style="13" customWidth="1"/>
    <col min="6147" max="6147" width="7.25" style="13" customWidth="1"/>
    <col min="6148" max="6148" width="9.375" style="13" customWidth="1"/>
    <col min="6149" max="6149" width="22.75" style="13" customWidth="1"/>
    <col min="6150" max="6150" width="15.75" style="13" customWidth="1"/>
    <col min="6151" max="6151" width="10.375" style="13" customWidth="1"/>
    <col min="6152" max="6152" width="14.25" style="13" customWidth="1"/>
    <col min="6153" max="6153" width="11.875" style="13" customWidth="1"/>
    <col min="6154" max="6399" width="9" style="13"/>
    <col min="6400" max="6400" width="46.375" style="13" customWidth="1"/>
    <col min="6401" max="6401" width="19.25" style="13" customWidth="1"/>
    <col min="6402" max="6402" width="16.25" style="13" customWidth="1"/>
    <col min="6403" max="6403" width="7.25" style="13" customWidth="1"/>
    <col min="6404" max="6404" width="9.375" style="13" customWidth="1"/>
    <col min="6405" max="6405" width="22.75" style="13" customWidth="1"/>
    <col min="6406" max="6406" width="15.75" style="13" customWidth="1"/>
    <col min="6407" max="6407" width="10.375" style="13" customWidth="1"/>
    <col min="6408" max="6408" width="14.25" style="13" customWidth="1"/>
    <col min="6409" max="6409" width="11.875" style="13" customWidth="1"/>
    <col min="6410" max="6655" width="9" style="13"/>
    <col min="6656" max="6656" width="46.375" style="13" customWidth="1"/>
    <col min="6657" max="6657" width="19.25" style="13" customWidth="1"/>
    <col min="6658" max="6658" width="16.25" style="13" customWidth="1"/>
    <col min="6659" max="6659" width="7.25" style="13" customWidth="1"/>
    <col min="6660" max="6660" width="9.375" style="13" customWidth="1"/>
    <col min="6661" max="6661" width="22.75" style="13" customWidth="1"/>
    <col min="6662" max="6662" width="15.75" style="13" customWidth="1"/>
    <col min="6663" max="6663" width="10.375" style="13" customWidth="1"/>
    <col min="6664" max="6664" width="14.25" style="13" customWidth="1"/>
    <col min="6665" max="6665" width="11.875" style="13" customWidth="1"/>
    <col min="6666" max="6911" width="9" style="13"/>
    <col min="6912" max="6912" width="46.375" style="13" customWidth="1"/>
    <col min="6913" max="6913" width="19.25" style="13" customWidth="1"/>
    <col min="6914" max="6914" width="16.25" style="13" customWidth="1"/>
    <col min="6915" max="6915" width="7.25" style="13" customWidth="1"/>
    <col min="6916" max="6916" width="9.375" style="13" customWidth="1"/>
    <col min="6917" max="6917" width="22.75" style="13" customWidth="1"/>
    <col min="6918" max="6918" width="15.75" style="13" customWidth="1"/>
    <col min="6919" max="6919" width="10.375" style="13" customWidth="1"/>
    <col min="6920" max="6920" width="14.25" style="13" customWidth="1"/>
    <col min="6921" max="6921" width="11.875" style="13" customWidth="1"/>
    <col min="6922" max="7167" width="9" style="13"/>
    <col min="7168" max="7168" width="46.375" style="13" customWidth="1"/>
    <col min="7169" max="7169" width="19.25" style="13" customWidth="1"/>
    <col min="7170" max="7170" width="16.25" style="13" customWidth="1"/>
    <col min="7171" max="7171" width="7.25" style="13" customWidth="1"/>
    <col min="7172" max="7172" width="9.375" style="13" customWidth="1"/>
    <col min="7173" max="7173" width="22.75" style="13" customWidth="1"/>
    <col min="7174" max="7174" width="15.75" style="13" customWidth="1"/>
    <col min="7175" max="7175" width="10.375" style="13" customWidth="1"/>
    <col min="7176" max="7176" width="14.25" style="13" customWidth="1"/>
    <col min="7177" max="7177" width="11.875" style="13" customWidth="1"/>
    <col min="7178" max="7423" width="9" style="13"/>
    <col min="7424" max="7424" width="46.375" style="13" customWidth="1"/>
    <col min="7425" max="7425" width="19.25" style="13" customWidth="1"/>
    <col min="7426" max="7426" width="16.25" style="13" customWidth="1"/>
    <col min="7427" max="7427" width="7.25" style="13" customWidth="1"/>
    <col min="7428" max="7428" width="9.375" style="13" customWidth="1"/>
    <col min="7429" max="7429" width="22.75" style="13" customWidth="1"/>
    <col min="7430" max="7430" width="15.75" style="13" customWidth="1"/>
    <col min="7431" max="7431" width="10.375" style="13" customWidth="1"/>
    <col min="7432" max="7432" width="14.25" style="13" customWidth="1"/>
    <col min="7433" max="7433" width="11.875" style="13" customWidth="1"/>
    <col min="7434" max="7679" width="9" style="13"/>
    <col min="7680" max="7680" width="46.375" style="13" customWidth="1"/>
    <col min="7681" max="7681" width="19.25" style="13" customWidth="1"/>
    <col min="7682" max="7682" width="16.25" style="13" customWidth="1"/>
    <col min="7683" max="7683" width="7.25" style="13" customWidth="1"/>
    <col min="7684" max="7684" width="9.375" style="13" customWidth="1"/>
    <col min="7685" max="7685" width="22.75" style="13" customWidth="1"/>
    <col min="7686" max="7686" width="15.75" style="13" customWidth="1"/>
    <col min="7687" max="7687" width="10.375" style="13" customWidth="1"/>
    <col min="7688" max="7688" width="14.25" style="13" customWidth="1"/>
    <col min="7689" max="7689" width="11.875" style="13" customWidth="1"/>
    <col min="7690" max="7935" width="9" style="13"/>
    <col min="7936" max="7936" width="46.375" style="13" customWidth="1"/>
    <col min="7937" max="7937" width="19.25" style="13" customWidth="1"/>
    <col min="7938" max="7938" width="16.25" style="13" customWidth="1"/>
    <col min="7939" max="7939" width="7.25" style="13" customWidth="1"/>
    <col min="7940" max="7940" width="9.375" style="13" customWidth="1"/>
    <col min="7941" max="7941" width="22.75" style="13" customWidth="1"/>
    <col min="7942" max="7942" width="15.75" style="13" customWidth="1"/>
    <col min="7943" max="7943" width="10.375" style="13" customWidth="1"/>
    <col min="7944" max="7944" width="14.25" style="13" customWidth="1"/>
    <col min="7945" max="7945" width="11.875" style="13" customWidth="1"/>
    <col min="7946" max="8191" width="9" style="13"/>
    <col min="8192" max="8192" width="46.375" style="13" customWidth="1"/>
    <col min="8193" max="8193" width="19.25" style="13" customWidth="1"/>
    <col min="8194" max="8194" width="16.25" style="13" customWidth="1"/>
    <col min="8195" max="8195" width="7.25" style="13" customWidth="1"/>
    <col min="8196" max="8196" width="9.375" style="13" customWidth="1"/>
    <col min="8197" max="8197" width="22.75" style="13" customWidth="1"/>
    <col min="8198" max="8198" width="15.75" style="13" customWidth="1"/>
    <col min="8199" max="8199" width="10.375" style="13" customWidth="1"/>
    <col min="8200" max="8200" width="14.25" style="13" customWidth="1"/>
    <col min="8201" max="8201" width="11.875" style="13" customWidth="1"/>
    <col min="8202" max="8447" width="9" style="13"/>
    <col min="8448" max="8448" width="46.375" style="13" customWidth="1"/>
    <col min="8449" max="8449" width="19.25" style="13" customWidth="1"/>
    <col min="8450" max="8450" width="16.25" style="13" customWidth="1"/>
    <col min="8451" max="8451" width="7.25" style="13" customWidth="1"/>
    <col min="8452" max="8452" width="9.375" style="13" customWidth="1"/>
    <col min="8453" max="8453" width="22.75" style="13" customWidth="1"/>
    <col min="8454" max="8454" width="15.75" style="13" customWidth="1"/>
    <col min="8455" max="8455" width="10.375" style="13" customWidth="1"/>
    <col min="8456" max="8456" width="14.25" style="13" customWidth="1"/>
    <col min="8457" max="8457" width="11.875" style="13" customWidth="1"/>
    <col min="8458" max="8703" width="9" style="13"/>
    <col min="8704" max="8704" width="46.375" style="13" customWidth="1"/>
    <col min="8705" max="8705" width="19.25" style="13" customWidth="1"/>
    <col min="8706" max="8706" width="16.25" style="13" customWidth="1"/>
    <col min="8707" max="8707" width="7.25" style="13" customWidth="1"/>
    <col min="8708" max="8708" width="9.375" style="13" customWidth="1"/>
    <col min="8709" max="8709" width="22.75" style="13" customWidth="1"/>
    <col min="8710" max="8710" width="15.75" style="13" customWidth="1"/>
    <col min="8711" max="8711" width="10.375" style="13" customWidth="1"/>
    <col min="8712" max="8712" width="14.25" style="13" customWidth="1"/>
    <col min="8713" max="8713" width="11.875" style="13" customWidth="1"/>
    <col min="8714" max="8959" width="9" style="13"/>
    <col min="8960" max="8960" width="46.375" style="13" customWidth="1"/>
    <col min="8961" max="8961" width="19.25" style="13" customWidth="1"/>
    <col min="8962" max="8962" width="16.25" style="13" customWidth="1"/>
    <col min="8963" max="8963" width="7.25" style="13" customWidth="1"/>
    <col min="8964" max="8964" width="9.375" style="13" customWidth="1"/>
    <col min="8965" max="8965" width="22.75" style="13" customWidth="1"/>
    <col min="8966" max="8966" width="15.75" style="13" customWidth="1"/>
    <col min="8967" max="8967" width="10.375" style="13" customWidth="1"/>
    <col min="8968" max="8968" width="14.25" style="13" customWidth="1"/>
    <col min="8969" max="8969" width="11.875" style="13" customWidth="1"/>
    <col min="8970" max="9215" width="9" style="13"/>
    <col min="9216" max="9216" width="46.375" style="13" customWidth="1"/>
    <col min="9217" max="9217" width="19.25" style="13" customWidth="1"/>
    <col min="9218" max="9218" width="16.25" style="13" customWidth="1"/>
    <col min="9219" max="9219" width="7.25" style="13" customWidth="1"/>
    <col min="9220" max="9220" width="9.375" style="13" customWidth="1"/>
    <col min="9221" max="9221" width="22.75" style="13" customWidth="1"/>
    <col min="9222" max="9222" width="15.75" style="13" customWidth="1"/>
    <col min="9223" max="9223" width="10.375" style="13" customWidth="1"/>
    <col min="9224" max="9224" width="14.25" style="13" customWidth="1"/>
    <col min="9225" max="9225" width="11.875" style="13" customWidth="1"/>
    <col min="9226" max="9471" width="9" style="13"/>
    <col min="9472" max="9472" width="46.375" style="13" customWidth="1"/>
    <col min="9473" max="9473" width="19.25" style="13" customWidth="1"/>
    <col min="9474" max="9474" width="16.25" style="13" customWidth="1"/>
    <col min="9475" max="9475" width="7.25" style="13" customWidth="1"/>
    <col min="9476" max="9476" width="9.375" style="13" customWidth="1"/>
    <col min="9477" max="9477" width="22.75" style="13" customWidth="1"/>
    <col min="9478" max="9478" width="15.75" style="13" customWidth="1"/>
    <col min="9479" max="9479" width="10.375" style="13" customWidth="1"/>
    <col min="9480" max="9480" width="14.25" style="13" customWidth="1"/>
    <col min="9481" max="9481" width="11.875" style="13" customWidth="1"/>
    <col min="9482" max="9727" width="9" style="13"/>
    <col min="9728" max="9728" width="46.375" style="13" customWidth="1"/>
    <col min="9729" max="9729" width="19.25" style="13" customWidth="1"/>
    <col min="9730" max="9730" width="16.25" style="13" customWidth="1"/>
    <col min="9731" max="9731" width="7.25" style="13" customWidth="1"/>
    <col min="9732" max="9732" width="9.375" style="13" customWidth="1"/>
    <col min="9733" max="9733" width="22.75" style="13" customWidth="1"/>
    <col min="9734" max="9734" width="15.75" style="13" customWidth="1"/>
    <col min="9735" max="9735" width="10.375" style="13" customWidth="1"/>
    <col min="9736" max="9736" width="14.25" style="13" customWidth="1"/>
    <col min="9737" max="9737" width="11.875" style="13" customWidth="1"/>
    <col min="9738" max="9983" width="9" style="13"/>
    <col min="9984" max="9984" width="46.375" style="13" customWidth="1"/>
    <col min="9985" max="9985" width="19.25" style="13" customWidth="1"/>
    <col min="9986" max="9986" width="16.25" style="13" customWidth="1"/>
    <col min="9987" max="9987" width="7.25" style="13" customWidth="1"/>
    <col min="9988" max="9988" width="9.375" style="13" customWidth="1"/>
    <col min="9989" max="9989" width="22.75" style="13" customWidth="1"/>
    <col min="9990" max="9990" width="15.75" style="13" customWidth="1"/>
    <col min="9991" max="9991" width="10.375" style="13" customWidth="1"/>
    <col min="9992" max="9992" width="14.25" style="13" customWidth="1"/>
    <col min="9993" max="9993" width="11.875" style="13" customWidth="1"/>
    <col min="9994" max="10239" width="9" style="13"/>
    <col min="10240" max="10240" width="46.375" style="13" customWidth="1"/>
    <col min="10241" max="10241" width="19.25" style="13" customWidth="1"/>
    <col min="10242" max="10242" width="16.25" style="13" customWidth="1"/>
    <col min="10243" max="10243" width="7.25" style="13" customWidth="1"/>
    <col min="10244" max="10244" width="9.375" style="13" customWidth="1"/>
    <col min="10245" max="10245" width="22.75" style="13" customWidth="1"/>
    <col min="10246" max="10246" width="15.75" style="13" customWidth="1"/>
    <col min="10247" max="10247" width="10.375" style="13" customWidth="1"/>
    <col min="10248" max="10248" width="14.25" style="13" customWidth="1"/>
    <col min="10249" max="10249" width="11.875" style="13" customWidth="1"/>
    <col min="10250" max="10495" width="9" style="13"/>
    <col min="10496" max="10496" width="46.375" style="13" customWidth="1"/>
    <col min="10497" max="10497" width="19.25" style="13" customWidth="1"/>
    <col min="10498" max="10498" width="16.25" style="13" customWidth="1"/>
    <col min="10499" max="10499" width="7.25" style="13" customWidth="1"/>
    <col min="10500" max="10500" width="9.375" style="13" customWidth="1"/>
    <col min="10501" max="10501" width="22.75" style="13" customWidth="1"/>
    <col min="10502" max="10502" width="15.75" style="13" customWidth="1"/>
    <col min="10503" max="10503" width="10.375" style="13" customWidth="1"/>
    <col min="10504" max="10504" width="14.25" style="13" customWidth="1"/>
    <col min="10505" max="10505" width="11.875" style="13" customWidth="1"/>
    <col min="10506" max="10751" width="9" style="13"/>
    <col min="10752" max="10752" width="46.375" style="13" customWidth="1"/>
    <col min="10753" max="10753" width="19.25" style="13" customWidth="1"/>
    <col min="10754" max="10754" width="16.25" style="13" customWidth="1"/>
    <col min="10755" max="10755" width="7.25" style="13" customWidth="1"/>
    <col min="10756" max="10756" width="9.375" style="13" customWidth="1"/>
    <col min="10757" max="10757" width="22.75" style="13" customWidth="1"/>
    <col min="10758" max="10758" width="15.75" style="13" customWidth="1"/>
    <col min="10759" max="10759" width="10.375" style="13" customWidth="1"/>
    <col min="10760" max="10760" width="14.25" style="13" customWidth="1"/>
    <col min="10761" max="10761" width="11.875" style="13" customWidth="1"/>
    <col min="10762" max="11007" width="9" style="13"/>
    <col min="11008" max="11008" width="46.375" style="13" customWidth="1"/>
    <col min="11009" max="11009" width="19.25" style="13" customWidth="1"/>
    <col min="11010" max="11010" width="16.25" style="13" customWidth="1"/>
    <col min="11011" max="11011" width="7.25" style="13" customWidth="1"/>
    <col min="11012" max="11012" width="9.375" style="13" customWidth="1"/>
    <col min="11013" max="11013" width="22.75" style="13" customWidth="1"/>
    <col min="11014" max="11014" width="15.75" style="13" customWidth="1"/>
    <col min="11015" max="11015" width="10.375" style="13" customWidth="1"/>
    <col min="11016" max="11016" width="14.25" style="13" customWidth="1"/>
    <col min="11017" max="11017" width="11.875" style="13" customWidth="1"/>
    <col min="11018" max="11263" width="9" style="13"/>
    <col min="11264" max="11264" width="46.375" style="13" customWidth="1"/>
    <col min="11265" max="11265" width="19.25" style="13" customWidth="1"/>
    <col min="11266" max="11266" width="16.25" style="13" customWidth="1"/>
    <col min="11267" max="11267" width="7.25" style="13" customWidth="1"/>
    <col min="11268" max="11268" width="9.375" style="13" customWidth="1"/>
    <col min="11269" max="11269" width="22.75" style="13" customWidth="1"/>
    <col min="11270" max="11270" width="15.75" style="13" customWidth="1"/>
    <col min="11271" max="11271" width="10.375" style="13" customWidth="1"/>
    <col min="11272" max="11272" width="14.25" style="13" customWidth="1"/>
    <col min="11273" max="11273" width="11.875" style="13" customWidth="1"/>
    <col min="11274" max="11519" width="9" style="13"/>
    <col min="11520" max="11520" width="46.375" style="13" customWidth="1"/>
    <col min="11521" max="11521" width="19.25" style="13" customWidth="1"/>
    <col min="11522" max="11522" width="16.25" style="13" customWidth="1"/>
    <col min="11523" max="11523" width="7.25" style="13" customWidth="1"/>
    <col min="11524" max="11524" width="9.375" style="13" customWidth="1"/>
    <col min="11525" max="11525" width="22.75" style="13" customWidth="1"/>
    <col min="11526" max="11526" width="15.75" style="13" customWidth="1"/>
    <col min="11527" max="11527" width="10.375" style="13" customWidth="1"/>
    <col min="11528" max="11528" width="14.25" style="13" customWidth="1"/>
    <col min="11529" max="11529" width="11.875" style="13" customWidth="1"/>
    <col min="11530" max="11775" width="9" style="13"/>
    <col min="11776" max="11776" width="46.375" style="13" customWidth="1"/>
    <col min="11777" max="11777" width="19.25" style="13" customWidth="1"/>
    <col min="11778" max="11778" width="16.25" style="13" customWidth="1"/>
    <col min="11779" max="11779" width="7.25" style="13" customWidth="1"/>
    <col min="11780" max="11780" width="9.375" style="13" customWidth="1"/>
    <col min="11781" max="11781" width="22.75" style="13" customWidth="1"/>
    <col min="11782" max="11782" width="15.75" style="13" customWidth="1"/>
    <col min="11783" max="11783" width="10.375" style="13" customWidth="1"/>
    <col min="11784" max="11784" width="14.25" style="13" customWidth="1"/>
    <col min="11785" max="11785" width="11.875" style="13" customWidth="1"/>
    <col min="11786" max="12031" width="9" style="13"/>
    <col min="12032" max="12032" width="46.375" style="13" customWidth="1"/>
    <col min="12033" max="12033" width="19.25" style="13" customWidth="1"/>
    <col min="12034" max="12034" width="16.25" style="13" customWidth="1"/>
    <col min="12035" max="12035" width="7.25" style="13" customWidth="1"/>
    <col min="12036" max="12036" width="9.375" style="13" customWidth="1"/>
    <col min="12037" max="12037" width="22.75" style="13" customWidth="1"/>
    <col min="12038" max="12038" width="15.75" style="13" customWidth="1"/>
    <col min="12039" max="12039" width="10.375" style="13" customWidth="1"/>
    <col min="12040" max="12040" width="14.25" style="13" customWidth="1"/>
    <col min="12041" max="12041" width="11.875" style="13" customWidth="1"/>
    <col min="12042" max="12287" width="9" style="13"/>
    <col min="12288" max="12288" width="46.375" style="13" customWidth="1"/>
    <col min="12289" max="12289" width="19.25" style="13" customWidth="1"/>
    <col min="12290" max="12290" width="16.25" style="13" customWidth="1"/>
    <col min="12291" max="12291" width="7.25" style="13" customWidth="1"/>
    <col min="12292" max="12292" width="9.375" style="13" customWidth="1"/>
    <col min="12293" max="12293" width="22.75" style="13" customWidth="1"/>
    <col min="12294" max="12294" width="15.75" style="13" customWidth="1"/>
    <col min="12295" max="12295" width="10.375" style="13" customWidth="1"/>
    <col min="12296" max="12296" width="14.25" style="13" customWidth="1"/>
    <col min="12297" max="12297" width="11.875" style="13" customWidth="1"/>
    <col min="12298" max="12543" width="9" style="13"/>
    <col min="12544" max="12544" width="46.375" style="13" customWidth="1"/>
    <col min="12545" max="12545" width="19.25" style="13" customWidth="1"/>
    <col min="12546" max="12546" width="16.25" style="13" customWidth="1"/>
    <col min="12547" max="12547" width="7.25" style="13" customWidth="1"/>
    <col min="12548" max="12548" width="9.375" style="13" customWidth="1"/>
    <col min="12549" max="12549" width="22.75" style="13" customWidth="1"/>
    <col min="12550" max="12550" width="15.75" style="13" customWidth="1"/>
    <col min="12551" max="12551" width="10.375" style="13" customWidth="1"/>
    <col min="12552" max="12552" width="14.25" style="13" customWidth="1"/>
    <col min="12553" max="12553" width="11.875" style="13" customWidth="1"/>
    <col min="12554" max="12799" width="9" style="13"/>
    <col min="12800" max="12800" width="46.375" style="13" customWidth="1"/>
    <col min="12801" max="12801" width="19.25" style="13" customWidth="1"/>
    <col min="12802" max="12802" width="16.25" style="13" customWidth="1"/>
    <col min="12803" max="12803" width="7.25" style="13" customWidth="1"/>
    <col min="12804" max="12804" width="9.375" style="13" customWidth="1"/>
    <col min="12805" max="12805" width="22.75" style="13" customWidth="1"/>
    <col min="12806" max="12806" width="15.75" style="13" customWidth="1"/>
    <col min="12807" max="12807" width="10.375" style="13" customWidth="1"/>
    <col min="12808" max="12808" width="14.25" style="13" customWidth="1"/>
    <col min="12809" max="12809" width="11.875" style="13" customWidth="1"/>
    <col min="12810" max="13055" width="9" style="13"/>
    <col min="13056" max="13056" width="46.375" style="13" customWidth="1"/>
    <col min="13057" max="13057" width="19.25" style="13" customWidth="1"/>
    <col min="13058" max="13058" width="16.25" style="13" customWidth="1"/>
    <col min="13059" max="13059" width="7.25" style="13" customWidth="1"/>
    <col min="13060" max="13060" width="9.375" style="13" customWidth="1"/>
    <col min="13061" max="13061" width="22.75" style="13" customWidth="1"/>
    <col min="13062" max="13062" width="15.75" style="13" customWidth="1"/>
    <col min="13063" max="13063" width="10.375" style="13" customWidth="1"/>
    <col min="13064" max="13064" width="14.25" style="13" customWidth="1"/>
    <col min="13065" max="13065" width="11.875" style="13" customWidth="1"/>
    <col min="13066" max="13311" width="9" style="13"/>
    <col min="13312" max="13312" width="46.375" style="13" customWidth="1"/>
    <col min="13313" max="13313" width="19.25" style="13" customWidth="1"/>
    <col min="13314" max="13314" width="16.25" style="13" customWidth="1"/>
    <col min="13315" max="13315" width="7.25" style="13" customWidth="1"/>
    <col min="13316" max="13316" width="9.375" style="13" customWidth="1"/>
    <col min="13317" max="13317" width="22.75" style="13" customWidth="1"/>
    <col min="13318" max="13318" width="15.75" style="13" customWidth="1"/>
    <col min="13319" max="13319" width="10.375" style="13" customWidth="1"/>
    <col min="13320" max="13320" width="14.25" style="13" customWidth="1"/>
    <col min="13321" max="13321" width="11.875" style="13" customWidth="1"/>
    <col min="13322" max="13567" width="9" style="13"/>
    <col min="13568" max="13568" width="46.375" style="13" customWidth="1"/>
    <col min="13569" max="13569" width="19.25" style="13" customWidth="1"/>
    <col min="13570" max="13570" width="16.25" style="13" customWidth="1"/>
    <col min="13571" max="13571" width="7.25" style="13" customWidth="1"/>
    <col min="13572" max="13572" width="9.375" style="13" customWidth="1"/>
    <col min="13573" max="13573" width="22.75" style="13" customWidth="1"/>
    <col min="13574" max="13574" width="15.75" style="13" customWidth="1"/>
    <col min="13575" max="13575" width="10.375" style="13" customWidth="1"/>
    <col min="13576" max="13576" width="14.25" style="13" customWidth="1"/>
    <col min="13577" max="13577" width="11.875" style="13" customWidth="1"/>
    <col min="13578" max="13823" width="9" style="13"/>
    <col min="13824" max="13824" width="46.375" style="13" customWidth="1"/>
    <col min="13825" max="13825" width="19.25" style="13" customWidth="1"/>
    <col min="13826" max="13826" width="16.25" style="13" customWidth="1"/>
    <col min="13827" max="13827" width="7.25" style="13" customWidth="1"/>
    <col min="13828" max="13828" width="9.375" style="13" customWidth="1"/>
    <col min="13829" max="13829" width="22.75" style="13" customWidth="1"/>
    <col min="13830" max="13830" width="15.75" style="13" customWidth="1"/>
    <col min="13831" max="13831" width="10.375" style="13" customWidth="1"/>
    <col min="13832" max="13832" width="14.25" style="13" customWidth="1"/>
    <col min="13833" max="13833" width="11.875" style="13" customWidth="1"/>
    <col min="13834" max="14079" width="9" style="13"/>
    <col min="14080" max="14080" width="46.375" style="13" customWidth="1"/>
    <col min="14081" max="14081" width="19.25" style="13" customWidth="1"/>
    <col min="14082" max="14082" width="16.25" style="13" customWidth="1"/>
    <col min="14083" max="14083" width="7.25" style="13" customWidth="1"/>
    <col min="14084" max="14084" width="9.375" style="13" customWidth="1"/>
    <col min="14085" max="14085" width="22.75" style="13" customWidth="1"/>
    <col min="14086" max="14086" width="15.75" style="13" customWidth="1"/>
    <col min="14087" max="14087" width="10.375" style="13" customWidth="1"/>
    <col min="14088" max="14088" width="14.25" style="13" customWidth="1"/>
    <col min="14089" max="14089" width="11.875" style="13" customWidth="1"/>
    <col min="14090" max="14335" width="9" style="13"/>
    <col min="14336" max="14336" width="46.375" style="13" customWidth="1"/>
    <col min="14337" max="14337" width="19.25" style="13" customWidth="1"/>
    <col min="14338" max="14338" width="16.25" style="13" customWidth="1"/>
    <col min="14339" max="14339" width="7.25" style="13" customWidth="1"/>
    <col min="14340" max="14340" width="9.375" style="13" customWidth="1"/>
    <col min="14341" max="14341" width="22.75" style="13" customWidth="1"/>
    <col min="14342" max="14342" width="15.75" style="13" customWidth="1"/>
    <col min="14343" max="14343" width="10.375" style="13" customWidth="1"/>
    <col min="14344" max="14344" width="14.25" style="13" customWidth="1"/>
    <col min="14345" max="14345" width="11.875" style="13" customWidth="1"/>
    <col min="14346" max="14591" width="9" style="13"/>
    <col min="14592" max="14592" width="46.375" style="13" customWidth="1"/>
    <col min="14593" max="14593" width="19.25" style="13" customWidth="1"/>
    <col min="14594" max="14594" width="16.25" style="13" customWidth="1"/>
    <col min="14595" max="14595" width="7.25" style="13" customWidth="1"/>
    <col min="14596" max="14596" width="9.375" style="13" customWidth="1"/>
    <col min="14597" max="14597" width="22.75" style="13" customWidth="1"/>
    <col min="14598" max="14598" width="15.75" style="13" customWidth="1"/>
    <col min="14599" max="14599" width="10.375" style="13" customWidth="1"/>
    <col min="14600" max="14600" width="14.25" style="13" customWidth="1"/>
    <col min="14601" max="14601" width="11.875" style="13" customWidth="1"/>
    <col min="14602" max="14847" width="9" style="13"/>
    <col min="14848" max="14848" width="46.375" style="13" customWidth="1"/>
    <col min="14849" max="14849" width="19.25" style="13" customWidth="1"/>
    <col min="14850" max="14850" width="16.25" style="13" customWidth="1"/>
    <col min="14851" max="14851" width="7.25" style="13" customWidth="1"/>
    <col min="14852" max="14852" width="9.375" style="13" customWidth="1"/>
    <col min="14853" max="14853" width="22.75" style="13" customWidth="1"/>
    <col min="14854" max="14854" width="15.75" style="13" customWidth="1"/>
    <col min="14855" max="14855" width="10.375" style="13" customWidth="1"/>
    <col min="14856" max="14856" width="14.25" style="13" customWidth="1"/>
    <col min="14857" max="14857" width="11.875" style="13" customWidth="1"/>
    <col min="14858" max="15103" width="9" style="13"/>
    <col min="15104" max="15104" width="46.375" style="13" customWidth="1"/>
    <col min="15105" max="15105" width="19.25" style="13" customWidth="1"/>
    <col min="15106" max="15106" width="16.25" style="13" customWidth="1"/>
    <col min="15107" max="15107" width="7.25" style="13" customWidth="1"/>
    <col min="15108" max="15108" width="9.375" style="13" customWidth="1"/>
    <col min="15109" max="15109" width="22.75" style="13" customWidth="1"/>
    <col min="15110" max="15110" width="15.75" style="13" customWidth="1"/>
    <col min="15111" max="15111" width="10.375" style="13" customWidth="1"/>
    <col min="15112" max="15112" width="14.25" style="13" customWidth="1"/>
    <col min="15113" max="15113" width="11.875" style="13" customWidth="1"/>
    <col min="15114" max="15359" width="9" style="13"/>
    <col min="15360" max="15360" width="46.375" style="13" customWidth="1"/>
    <col min="15361" max="15361" width="19.25" style="13" customWidth="1"/>
    <col min="15362" max="15362" width="16.25" style="13" customWidth="1"/>
    <col min="15363" max="15363" width="7.25" style="13" customWidth="1"/>
    <col min="15364" max="15364" width="9.375" style="13" customWidth="1"/>
    <col min="15365" max="15365" width="22.75" style="13" customWidth="1"/>
    <col min="15366" max="15366" width="15.75" style="13" customWidth="1"/>
    <col min="15367" max="15367" width="10.375" style="13" customWidth="1"/>
    <col min="15368" max="15368" width="14.25" style="13" customWidth="1"/>
    <col min="15369" max="15369" width="11.875" style="13" customWidth="1"/>
    <col min="15370" max="15615" width="9" style="13"/>
    <col min="15616" max="15616" width="46.375" style="13" customWidth="1"/>
    <col min="15617" max="15617" width="19.25" style="13" customWidth="1"/>
    <col min="15618" max="15618" width="16.25" style="13" customWidth="1"/>
    <col min="15619" max="15619" width="7.25" style="13" customWidth="1"/>
    <col min="15620" max="15620" width="9.375" style="13" customWidth="1"/>
    <col min="15621" max="15621" width="22.75" style="13" customWidth="1"/>
    <col min="15622" max="15622" width="15.75" style="13" customWidth="1"/>
    <col min="15623" max="15623" width="10.375" style="13" customWidth="1"/>
    <col min="15624" max="15624" width="14.25" style="13" customWidth="1"/>
    <col min="15625" max="15625" width="11.875" style="13" customWidth="1"/>
    <col min="15626" max="15871" width="9" style="13"/>
    <col min="15872" max="15872" width="46.375" style="13" customWidth="1"/>
    <col min="15873" max="15873" width="19.25" style="13" customWidth="1"/>
    <col min="15874" max="15874" width="16.25" style="13" customWidth="1"/>
    <col min="15875" max="15875" width="7.25" style="13" customWidth="1"/>
    <col min="15876" max="15876" width="9.375" style="13" customWidth="1"/>
    <col min="15877" max="15877" width="22.75" style="13" customWidth="1"/>
    <col min="15878" max="15878" width="15.75" style="13" customWidth="1"/>
    <col min="15879" max="15879" width="10.375" style="13" customWidth="1"/>
    <col min="15880" max="15880" width="14.25" style="13" customWidth="1"/>
    <col min="15881" max="15881" width="11.875" style="13" customWidth="1"/>
    <col min="15882" max="16127" width="9" style="13"/>
    <col min="16128" max="16128" width="46.375" style="13" customWidth="1"/>
    <col min="16129" max="16129" width="19.25" style="13" customWidth="1"/>
    <col min="16130" max="16130" width="16.25" style="13" customWidth="1"/>
    <col min="16131" max="16131" width="7.25" style="13" customWidth="1"/>
    <col min="16132" max="16132" width="9.375" style="13" customWidth="1"/>
    <col min="16133" max="16133" width="22.75" style="13" customWidth="1"/>
    <col min="16134" max="16134" width="15.75" style="13" customWidth="1"/>
    <col min="16135" max="16135" width="10.375" style="13" customWidth="1"/>
    <col min="16136" max="16136" width="14.25" style="13" customWidth="1"/>
    <col min="16137" max="16137" width="11.875" style="13" customWidth="1"/>
    <col min="16138" max="16384" width="9" style="13"/>
  </cols>
  <sheetData>
    <row r="1" spans="1:12" x14ac:dyDescent="0.2">
      <c r="A1" s="600" t="s">
        <v>0</v>
      </c>
      <c r="B1" s="600"/>
      <c r="D1" s="13"/>
      <c r="E1" s="13"/>
    </row>
    <row r="2" spans="1:12" ht="15" thickBot="1" x14ac:dyDescent="0.25">
      <c r="D2" s="13"/>
      <c r="E2" s="13"/>
    </row>
    <row r="3" spans="1:12" ht="15.75" customHeight="1" x14ac:dyDescent="0.2">
      <c r="B3" s="38" t="s">
        <v>190</v>
      </c>
      <c r="C3" s="14"/>
      <c r="D3" s="13"/>
      <c r="E3" s="39"/>
      <c r="F3" s="40" t="s">
        <v>21</v>
      </c>
      <c r="G3" s="41" t="s">
        <v>22</v>
      </c>
      <c r="H3" s="41" t="s">
        <v>23</v>
      </c>
      <c r="I3" s="42" t="s">
        <v>24</v>
      </c>
    </row>
    <row r="4" spans="1:12" x14ac:dyDescent="0.2">
      <c r="B4" s="15"/>
      <c r="D4" s="13"/>
      <c r="E4" s="43">
        <v>2012</v>
      </c>
      <c r="F4" s="385">
        <v>14.058232724521021</v>
      </c>
      <c r="G4" s="372">
        <v>1.6026037904585007</v>
      </c>
      <c r="H4" s="372">
        <v>9.7461562274275071</v>
      </c>
      <c r="I4" s="385">
        <v>2.7095586970728847</v>
      </c>
    </row>
    <row r="5" spans="1:12" x14ac:dyDescent="0.2">
      <c r="D5" s="13"/>
      <c r="E5" s="43">
        <v>2013</v>
      </c>
      <c r="F5" s="385">
        <v>2.1604244854139782</v>
      </c>
      <c r="G5" s="372">
        <v>0.39354466128772053</v>
      </c>
      <c r="H5" s="372">
        <v>-0.48416548176048169</v>
      </c>
      <c r="I5" s="385">
        <v>2.2510453058867341</v>
      </c>
      <c r="J5" s="16"/>
      <c r="L5" s="17"/>
    </row>
    <row r="6" spans="1:12" x14ac:dyDescent="0.2">
      <c r="D6" s="13"/>
      <c r="E6" s="43">
        <v>2014</v>
      </c>
      <c r="F6" s="385">
        <v>9.4206759543105729</v>
      </c>
      <c r="G6" s="372">
        <v>0.43348570028530042</v>
      </c>
      <c r="H6" s="372">
        <v>8.7946529383895307</v>
      </c>
      <c r="I6" s="385">
        <v>0.19246351827444003</v>
      </c>
      <c r="J6" s="16"/>
      <c r="L6" s="17"/>
    </row>
    <row r="7" spans="1:12" x14ac:dyDescent="0.2">
      <c r="D7" s="13"/>
      <c r="E7" s="43">
        <v>2015</v>
      </c>
      <c r="F7" s="385">
        <v>7.5022357589238071</v>
      </c>
      <c r="G7" s="372">
        <v>1.5412236177074803</v>
      </c>
      <c r="H7" s="372">
        <v>5.4234183438792769</v>
      </c>
      <c r="I7" s="385">
        <v>0.53766124104516333</v>
      </c>
    </row>
    <row r="8" spans="1:12" x14ac:dyDescent="0.2">
      <c r="D8" s="13"/>
      <c r="E8" s="43">
        <v>2016</v>
      </c>
      <c r="F8" s="385">
        <v>-2.6609910568366089</v>
      </c>
      <c r="G8" s="372">
        <v>4.9938674554802595E-2</v>
      </c>
      <c r="H8" s="372">
        <v>-1.5818514324431958</v>
      </c>
      <c r="I8" s="385">
        <v>-1.1290782989482153</v>
      </c>
    </row>
    <row r="9" spans="1:12" x14ac:dyDescent="0.2">
      <c r="D9" s="13"/>
      <c r="E9" s="43">
        <v>2017</v>
      </c>
      <c r="F9" s="385">
        <v>7.1525065418874139</v>
      </c>
      <c r="G9" s="372">
        <v>-0.77864573262693837</v>
      </c>
      <c r="H9" s="372">
        <v>10.329736906557349</v>
      </c>
      <c r="I9" s="385">
        <v>-2.3985846320430002</v>
      </c>
      <c r="J9" s="16"/>
    </row>
    <row r="10" spans="1:12" x14ac:dyDescent="0.2">
      <c r="D10" s="13"/>
      <c r="E10" s="46">
        <v>2018</v>
      </c>
      <c r="F10" s="386">
        <v>-7.2691117187584586</v>
      </c>
      <c r="G10" s="375">
        <v>-0.79927146478165001</v>
      </c>
      <c r="H10" s="375">
        <v>-5.9496040334096385</v>
      </c>
      <c r="I10" s="386">
        <v>-0.52023622056716656</v>
      </c>
      <c r="J10" s="16"/>
    </row>
    <row r="11" spans="1:12" x14ac:dyDescent="0.2">
      <c r="D11" s="13"/>
      <c r="F11" s="19"/>
      <c r="G11" s="19"/>
      <c r="H11" s="19"/>
      <c r="I11" s="19"/>
      <c r="J11" s="16"/>
    </row>
    <row r="12" spans="1:12" x14ac:dyDescent="0.2">
      <c r="D12" s="13"/>
    </row>
    <row r="13" spans="1:12" x14ac:dyDescent="0.2">
      <c r="D13" s="13"/>
      <c r="E13" s="13"/>
    </row>
    <row r="14" spans="1:12" x14ac:dyDescent="0.2">
      <c r="D14" s="13"/>
      <c r="E14" s="13"/>
    </row>
    <row r="15" spans="1:12" x14ac:dyDescent="0.2">
      <c r="D15" s="13"/>
      <c r="E15" s="13"/>
    </row>
    <row r="16" spans="1:12" x14ac:dyDescent="0.2">
      <c r="D16" s="13"/>
      <c r="E16" s="13"/>
    </row>
    <row r="17" spans="2:5" x14ac:dyDescent="0.2">
      <c r="D17" s="13"/>
      <c r="E17" s="13"/>
    </row>
    <row r="18" spans="2:5" x14ac:dyDescent="0.2">
      <c r="D18" s="13"/>
      <c r="E18" s="13"/>
    </row>
    <row r="19" spans="2:5" x14ac:dyDescent="0.2">
      <c r="D19" s="13"/>
      <c r="E19" s="13"/>
    </row>
    <row r="20" spans="2:5" x14ac:dyDescent="0.2">
      <c r="D20" s="13"/>
      <c r="E20" s="13"/>
    </row>
    <row r="21" spans="2:5" x14ac:dyDescent="0.2">
      <c r="D21" s="13"/>
      <c r="E21" s="13"/>
    </row>
    <row r="22" spans="2:5" ht="15" thickBot="1" x14ac:dyDescent="0.25">
      <c r="B22" s="601" t="s">
        <v>25</v>
      </c>
      <c r="C22" s="601"/>
      <c r="D22" s="13"/>
      <c r="E22" s="13"/>
    </row>
    <row r="23" spans="2:5" ht="16.5" x14ac:dyDescent="0.3">
      <c r="B23" s="49"/>
      <c r="D23" s="13"/>
      <c r="E23" s="13"/>
    </row>
    <row r="29" spans="2:5" x14ac:dyDescent="0.2">
      <c r="D29" s="13"/>
      <c r="E29" s="13"/>
    </row>
    <row r="30" spans="2:5" x14ac:dyDescent="0.2">
      <c r="D30" s="13"/>
      <c r="E30" s="13"/>
    </row>
    <row r="31" spans="2:5" x14ac:dyDescent="0.2">
      <c r="D31" s="13"/>
      <c r="E31" s="13"/>
    </row>
    <row r="32" spans="2:5" x14ac:dyDescent="0.2">
      <c r="D32" s="13"/>
      <c r="E32" s="13"/>
    </row>
    <row r="33" spans="4:5" x14ac:dyDescent="0.2">
      <c r="D33" s="13"/>
      <c r="E33" s="13"/>
    </row>
    <row r="34" spans="4:5" x14ac:dyDescent="0.2">
      <c r="D34" s="13"/>
      <c r="E34" s="13"/>
    </row>
    <row r="35" spans="4:5" x14ac:dyDescent="0.2">
      <c r="D35" s="13"/>
      <c r="E35" s="13"/>
    </row>
    <row r="36" spans="4:5" x14ac:dyDescent="0.2">
      <c r="D36" s="13"/>
      <c r="E36" s="13"/>
    </row>
    <row r="37" spans="4:5" x14ac:dyDescent="0.2">
      <c r="D37" s="13"/>
      <c r="E37" s="13"/>
    </row>
    <row r="38" spans="4:5" x14ac:dyDescent="0.2">
      <c r="D38" s="13"/>
      <c r="E38" s="13"/>
    </row>
  </sheetData>
  <mergeCells count="2">
    <mergeCell ref="A1:B1"/>
    <mergeCell ref="B22:C22"/>
  </mergeCells>
  <hyperlinks>
    <hyperlink ref="A1:B1" location="Turinys!A34" display="↖ atgal į turinį"/>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21"/>
  <sheetViews>
    <sheetView showGridLines="0" showRowColHeaders="0" zoomScale="110" zoomScaleNormal="110" zoomScaleSheetLayoutView="50" workbookViewId="0">
      <selection activeCell="B26" sqref="B26"/>
    </sheetView>
  </sheetViews>
  <sheetFormatPr defaultRowHeight="14.25" x14ac:dyDescent="0.2"/>
  <cols>
    <col min="1" max="1" width="6.625" style="13" customWidth="1"/>
    <col min="2" max="2" width="61.75" style="13" customWidth="1"/>
    <col min="3" max="3" width="5.5" style="13" customWidth="1"/>
    <col min="4" max="4" width="26.875" style="50" customWidth="1"/>
    <col min="5" max="16384" width="9" style="13"/>
  </cols>
  <sheetData>
    <row r="1" spans="1:11" x14ac:dyDescent="0.2">
      <c r="A1" s="600" t="s">
        <v>0</v>
      </c>
      <c r="B1" s="600"/>
    </row>
    <row r="2" spans="1:11" ht="15.75" thickBot="1" x14ac:dyDescent="0.3">
      <c r="A2" s="20"/>
    </row>
    <row r="3" spans="1:11" ht="17.25" customHeight="1" x14ac:dyDescent="0.2">
      <c r="B3" s="51" t="s">
        <v>218</v>
      </c>
      <c r="C3" s="52"/>
      <c r="D3" s="53"/>
      <c r="E3" s="54" t="s">
        <v>8</v>
      </c>
      <c r="F3" s="54" t="s">
        <v>9</v>
      </c>
      <c r="G3" s="54" t="s">
        <v>10</v>
      </c>
      <c r="H3" s="54" t="s">
        <v>11</v>
      </c>
      <c r="I3" s="54" t="s">
        <v>12</v>
      </c>
      <c r="J3" s="54" t="s">
        <v>13</v>
      </c>
      <c r="K3" s="55">
        <v>2018</v>
      </c>
    </row>
    <row r="4" spans="1:11" x14ac:dyDescent="0.2">
      <c r="B4" s="56"/>
      <c r="C4" s="57"/>
      <c r="D4" s="58" t="s">
        <v>21</v>
      </c>
      <c r="E4" s="387">
        <v>14.058232724521025</v>
      </c>
      <c r="F4" s="387">
        <v>2.1604244854139809</v>
      </c>
      <c r="G4" s="387">
        <v>9.4206759543105747</v>
      </c>
      <c r="H4" s="387">
        <v>7.5022357589238142</v>
      </c>
      <c r="I4" s="387">
        <v>-2.6609910568366035</v>
      </c>
      <c r="J4" s="387">
        <v>7.1525065418874156</v>
      </c>
      <c r="K4" s="388">
        <v>-7.2691117187584586</v>
      </c>
    </row>
    <row r="5" spans="1:11" x14ac:dyDescent="0.2">
      <c r="C5" s="57"/>
      <c r="D5" s="59" t="s">
        <v>26</v>
      </c>
      <c r="E5" s="387">
        <v>15.215182854914255</v>
      </c>
      <c r="F5" s="387">
        <v>2.2871144266838783</v>
      </c>
      <c r="G5" s="387">
        <v>9.7369380059152846</v>
      </c>
      <c r="H5" s="387">
        <v>8.2350393563464408</v>
      </c>
      <c r="I5" s="387">
        <v>-1.8424674548665032</v>
      </c>
      <c r="J5" s="387">
        <v>10.133944174765563</v>
      </c>
      <c r="K5" s="388">
        <v>-7.1496620270428028</v>
      </c>
    </row>
    <row r="6" spans="1:11" x14ac:dyDescent="0.2">
      <c r="B6" s="57"/>
      <c r="C6" s="57"/>
      <c r="D6" s="59" t="s">
        <v>27</v>
      </c>
      <c r="E6" s="387">
        <v>11.294453834224893</v>
      </c>
      <c r="F6" s="387">
        <v>9.0351165594226188</v>
      </c>
      <c r="G6" s="387">
        <v>8.6712423180747678</v>
      </c>
      <c r="H6" s="387">
        <v>-4.4911010398636435</v>
      </c>
      <c r="I6" s="387">
        <v>-12.385866858502581</v>
      </c>
      <c r="J6" s="387">
        <v>-12.709415610048779</v>
      </c>
      <c r="K6" s="388">
        <v>-10.620093339604219</v>
      </c>
    </row>
    <row r="7" spans="1:11" x14ac:dyDescent="0.2">
      <c r="B7" s="57"/>
      <c r="C7" s="57"/>
      <c r="D7" s="60" t="s">
        <v>28</v>
      </c>
      <c r="E7" s="389">
        <v>27.818385579012794</v>
      </c>
      <c r="F7" s="389">
        <v>13.607465754154035</v>
      </c>
      <c r="G7" s="389">
        <v>11.745774839320489</v>
      </c>
      <c r="H7" s="389">
        <v>5.1985381907454276</v>
      </c>
      <c r="I7" s="389">
        <v>3.5475545608947723</v>
      </c>
      <c r="J7" s="389">
        <v>-5.4582137595038827</v>
      </c>
      <c r="K7" s="390"/>
    </row>
    <row r="8" spans="1:11" x14ac:dyDescent="0.2">
      <c r="B8" s="57"/>
      <c r="C8" s="57"/>
    </row>
    <row r="9" spans="1:11" x14ac:dyDescent="0.2">
      <c r="B9" s="57"/>
      <c r="C9" s="57"/>
    </row>
    <row r="10" spans="1:11" x14ac:dyDescent="0.2">
      <c r="B10" s="57"/>
      <c r="C10" s="57"/>
    </row>
    <row r="11" spans="1:11" x14ac:dyDescent="0.2">
      <c r="B11" s="57"/>
      <c r="C11" s="57"/>
    </row>
    <row r="12" spans="1:11" x14ac:dyDescent="0.2">
      <c r="B12" s="57"/>
      <c r="C12" s="57"/>
    </row>
    <row r="13" spans="1:11" x14ac:dyDescent="0.2">
      <c r="B13" s="57"/>
      <c r="C13" s="57"/>
    </row>
    <row r="14" spans="1:11" x14ac:dyDescent="0.2">
      <c r="B14" s="57"/>
      <c r="C14" s="57"/>
    </row>
    <row r="15" spans="1:11" x14ac:dyDescent="0.2">
      <c r="B15" s="57"/>
      <c r="C15" s="57"/>
    </row>
    <row r="16" spans="1:11" x14ac:dyDescent="0.2">
      <c r="B16" s="57"/>
      <c r="C16" s="57"/>
    </row>
    <row r="17" spans="2:3" x14ac:dyDescent="0.2">
      <c r="B17" s="57"/>
      <c r="C17" s="57"/>
    </row>
    <row r="18" spans="2:3" x14ac:dyDescent="0.2">
      <c r="C18" s="57"/>
    </row>
    <row r="19" spans="2:3" x14ac:dyDescent="0.2">
      <c r="B19" s="57"/>
      <c r="C19" s="57"/>
    </row>
    <row r="20" spans="2:3" ht="16.5" x14ac:dyDescent="0.2">
      <c r="C20" s="61"/>
    </row>
    <row r="21" spans="2:3" ht="15" thickBot="1" x14ac:dyDescent="0.25">
      <c r="B21" s="62" t="s">
        <v>29</v>
      </c>
    </row>
  </sheetData>
  <mergeCells count="1">
    <mergeCell ref="A1:B1"/>
  </mergeCells>
  <hyperlinks>
    <hyperlink ref="A1:B1" location="Turinys!A35" display="↖ atgal į turinį"/>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I13"/>
  <sheetViews>
    <sheetView showGridLines="0" showRowColHeaders="0" zoomScaleNormal="100" workbookViewId="0">
      <selection sqref="A1:B1"/>
    </sheetView>
  </sheetViews>
  <sheetFormatPr defaultRowHeight="14.25" x14ac:dyDescent="0.2"/>
  <cols>
    <col min="1" max="1" width="6.625" style="37" customWidth="1"/>
    <col min="2" max="2" width="34.375" style="37" customWidth="1"/>
    <col min="3" max="4" width="9.875" style="37" customWidth="1"/>
    <col min="5" max="16384" width="9" style="37"/>
  </cols>
  <sheetData>
    <row r="1" spans="1:9" x14ac:dyDescent="0.2">
      <c r="A1" s="595" t="s">
        <v>0</v>
      </c>
      <c r="B1" s="595"/>
      <c r="C1" s="36"/>
      <c r="D1" s="36"/>
    </row>
    <row r="2" spans="1:9" ht="15" thickBot="1" x14ac:dyDescent="0.25"/>
    <row r="3" spans="1:9" x14ac:dyDescent="0.2">
      <c r="B3" s="602" t="s">
        <v>217</v>
      </c>
      <c r="C3" s="602"/>
      <c r="D3" s="602"/>
    </row>
    <row r="4" spans="1:9" x14ac:dyDescent="0.2">
      <c r="B4" s="63"/>
      <c r="C4" s="63"/>
      <c r="D4" s="63"/>
    </row>
    <row r="5" spans="1:9" ht="15" x14ac:dyDescent="0.2">
      <c r="A5" s="248"/>
      <c r="B5" s="250" t="s">
        <v>64</v>
      </c>
      <c r="C5" s="236" t="s">
        <v>53</v>
      </c>
      <c r="D5" s="242" t="s">
        <v>52</v>
      </c>
    </row>
    <row r="6" spans="1:9" x14ac:dyDescent="0.2">
      <c r="A6" s="248"/>
      <c r="B6" s="249" t="s">
        <v>65</v>
      </c>
      <c r="C6" s="237" t="s">
        <v>66</v>
      </c>
      <c r="D6" s="243" t="s">
        <v>66</v>
      </c>
      <c r="F6" s="65"/>
      <c r="G6" s="65"/>
      <c r="H6" s="65"/>
      <c r="I6" s="65"/>
    </row>
    <row r="7" spans="1:9" ht="15" x14ac:dyDescent="0.2">
      <c r="A7" s="248"/>
      <c r="B7" s="234" t="s">
        <v>67</v>
      </c>
      <c r="C7" s="238" t="s">
        <v>68</v>
      </c>
      <c r="D7" s="244" t="s">
        <v>69</v>
      </c>
      <c r="F7" s="65"/>
      <c r="G7" s="65"/>
      <c r="H7" s="65"/>
      <c r="I7" s="65"/>
    </row>
    <row r="8" spans="1:9" ht="15" x14ac:dyDescent="0.2">
      <c r="A8" s="248"/>
      <c r="B8" s="233" t="s">
        <v>70</v>
      </c>
      <c r="C8" s="239"/>
      <c r="D8" s="245"/>
    </row>
    <row r="9" spans="1:9" x14ac:dyDescent="0.2">
      <c r="A9" s="248"/>
      <c r="B9" s="233" t="s">
        <v>71</v>
      </c>
      <c r="C9" s="240" t="s">
        <v>66</v>
      </c>
      <c r="D9" s="246" t="s">
        <v>66</v>
      </c>
    </row>
    <row r="10" spans="1:9" x14ac:dyDescent="0.2">
      <c r="A10" s="248"/>
      <c r="B10" s="235" t="s">
        <v>118</v>
      </c>
      <c r="C10" s="241" t="s">
        <v>66</v>
      </c>
      <c r="D10" s="247" t="s">
        <v>66</v>
      </c>
    </row>
    <row r="11" spans="1:9" ht="15" x14ac:dyDescent="0.25">
      <c r="B11" s="604" t="s">
        <v>174</v>
      </c>
      <c r="C11" s="604"/>
      <c r="D11" s="605"/>
    </row>
    <row r="12" spans="1:9" x14ac:dyDescent="0.2">
      <c r="B12" s="188"/>
      <c r="C12" s="188"/>
      <c r="D12" s="188"/>
    </row>
    <row r="13" spans="1:9" ht="15" thickBot="1" x14ac:dyDescent="0.25">
      <c r="B13" s="603" t="s">
        <v>62</v>
      </c>
      <c r="C13" s="603"/>
      <c r="D13" s="603"/>
    </row>
  </sheetData>
  <mergeCells count="4">
    <mergeCell ref="A1:B1"/>
    <mergeCell ref="B3:D3"/>
    <mergeCell ref="B13:D13"/>
    <mergeCell ref="B11:D11"/>
  </mergeCells>
  <hyperlinks>
    <hyperlink ref="A1" location="Turinys!A1" display="↖ atgal į turinį"/>
    <hyperlink ref="A1:B1" location="Turinys!A37" display="↖ atgal į turinį"/>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I22"/>
  <sheetViews>
    <sheetView showGridLines="0" showRowColHeaders="0" zoomScaleNormal="100" workbookViewId="0">
      <selection activeCell="C8" sqref="C8:H19"/>
    </sheetView>
  </sheetViews>
  <sheetFormatPr defaultRowHeight="14.25" x14ac:dyDescent="0.2"/>
  <cols>
    <col min="1" max="1" width="6.625" style="37" customWidth="1"/>
    <col min="2" max="2" width="35.75" style="37" customWidth="1"/>
    <col min="3" max="4" width="7.75" style="37" customWidth="1"/>
    <col min="5" max="16384" width="9" style="37"/>
  </cols>
  <sheetData>
    <row r="1" spans="1:9" x14ac:dyDescent="0.2">
      <c r="A1" s="595" t="s">
        <v>0</v>
      </c>
      <c r="B1" s="595"/>
      <c r="C1" s="36"/>
      <c r="D1" s="36"/>
    </row>
    <row r="2" spans="1:9" ht="15" thickBot="1" x14ac:dyDescent="0.25"/>
    <row r="3" spans="1:9" x14ac:dyDescent="0.2">
      <c r="B3" s="621" t="s">
        <v>175</v>
      </c>
      <c r="C3" s="621"/>
      <c r="D3" s="621"/>
      <c r="E3" s="622"/>
      <c r="F3" s="622"/>
      <c r="G3" s="622"/>
      <c r="H3" s="622"/>
      <c r="I3" s="622"/>
    </row>
    <row r="4" spans="1:9" x14ac:dyDescent="0.2">
      <c r="B4" s="63"/>
      <c r="C4" s="63"/>
      <c r="D4" s="63"/>
      <c r="E4" s="93"/>
      <c r="F4" s="93"/>
      <c r="G4" s="93"/>
      <c r="H4" s="93"/>
      <c r="I4" s="93"/>
    </row>
    <row r="5" spans="1:9" ht="21" customHeight="1" x14ac:dyDescent="0.2">
      <c r="B5" s="618" t="s">
        <v>4</v>
      </c>
      <c r="C5" s="609" t="s">
        <v>220</v>
      </c>
      <c r="D5" s="609"/>
      <c r="E5" s="609" t="s">
        <v>221</v>
      </c>
      <c r="F5" s="609"/>
      <c r="G5" s="609" t="s">
        <v>222</v>
      </c>
      <c r="H5" s="609"/>
      <c r="I5" s="610" t="s">
        <v>72</v>
      </c>
    </row>
    <row r="6" spans="1:9" s="142" customFormat="1" ht="18.75" customHeight="1" x14ac:dyDescent="0.2">
      <c r="B6" s="619"/>
      <c r="C6" s="615" t="s">
        <v>219</v>
      </c>
      <c r="D6" s="616"/>
      <c r="E6" s="616"/>
      <c r="F6" s="616"/>
      <c r="G6" s="616"/>
      <c r="H6" s="617"/>
      <c r="I6" s="611"/>
    </row>
    <row r="7" spans="1:9" x14ac:dyDescent="0.2">
      <c r="B7" s="620"/>
      <c r="C7" s="189">
        <v>2017</v>
      </c>
      <c r="D7" s="189">
        <v>2018</v>
      </c>
      <c r="E7" s="189">
        <v>2017</v>
      </c>
      <c r="F7" s="189">
        <v>2018</v>
      </c>
      <c r="G7" s="189">
        <v>2017</v>
      </c>
      <c r="H7" s="189">
        <v>2018</v>
      </c>
      <c r="I7" s="612"/>
    </row>
    <row r="8" spans="1:9" x14ac:dyDescent="0.2">
      <c r="B8" s="613" t="s">
        <v>73</v>
      </c>
      <c r="C8" s="391">
        <v>0.1</v>
      </c>
      <c r="D8" s="391">
        <v>0.6</v>
      </c>
      <c r="E8" s="391">
        <v>0.5</v>
      </c>
      <c r="F8" s="391">
        <v>0.6</v>
      </c>
      <c r="G8" s="391">
        <v>0.5</v>
      </c>
      <c r="H8" s="391">
        <v>0.7</v>
      </c>
      <c r="I8" s="190" t="s">
        <v>53</v>
      </c>
    </row>
    <row r="9" spans="1:9" x14ac:dyDescent="0.2">
      <c r="B9" s="614"/>
      <c r="C9" s="392">
        <v>0.4</v>
      </c>
      <c r="D9" s="392">
        <v>0.5</v>
      </c>
      <c r="E9" s="392">
        <v>0.5</v>
      </c>
      <c r="F9" s="392">
        <v>0.4</v>
      </c>
      <c r="G9" s="392">
        <v>0.5</v>
      </c>
      <c r="H9" s="392">
        <v>0.7</v>
      </c>
      <c r="I9" s="191" t="s">
        <v>52</v>
      </c>
    </row>
    <row r="10" spans="1:9" x14ac:dyDescent="0.2">
      <c r="B10" s="187" t="s">
        <v>74</v>
      </c>
      <c r="C10" s="392">
        <v>0</v>
      </c>
      <c r="D10" s="392">
        <v>0</v>
      </c>
      <c r="E10" s="392">
        <v>0</v>
      </c>
      <c r="F10" s="392">
        <v>0</v>
      </c>
      <c r="G10" s="392">
        <v>0</v>
      </c>
      <c r="H10" s="392">
        <v>0</v>
      </c>
      <c r="I10" s="191" t="s">
        <v>75</v>
      </c>
    </row>
    <row r="11" spans="1:9" x14ac:dyDescent="0.2">
      <c r="B11" s="606" t="s">
        <v>76</v>
      </c>
      <c r="C11" s="392">
        <v>1.7</v>
      </c>
      <c r="D11" s="392">
        <v>1.6</v>
      </c>
      <c r="E11" s="392">
        <v>2.4</v>
      </c>
      <c r="F11" s="392">
        <v>2.4</v>
      </c>
      <c r="G11" s="392">
        <v>2.6</v>
      </c>
      <c r="H11" s="392">
        <v>2.9</v>
      </c>
      <c r="I11" s="191" t="s">
        <v>53</v>
      </c>
    </row>
    <row r="12" spans="1:9" x14ac:dyDescent="0.2">
      <c r="B12" s="606"/>
      <c r="C12" s="392">
        <v>1.6</v>
      </c>
      <c r="D12" s="392">
        <v>2.4</v>
      </c>
      <c r="E12" s="392">
        <v>1.6</v>
      </c>
      <c r="F12" s="392">
        <v>2.2999999999999998</v>
      </c>
      <c r="G12" s="392">
        <v>1.1000000000000001</v>
      </c>
      <c r="H12" s="392">
        <v>1.8</v>
      </c>
      <c r="I12" s="191" t="s">
        <v>52</v>
      </c>
    </row>
    <row r="13" spans="1:9" x14ac:dyDescent="0.2">
      <c r="B13" s="606" t="s">
        <v>77</v>
      </c>
      <c r="C13" s="392">
        <v>0.7</v>
      </c>
      <c r="D13" s="393">
        <v>0.7</v>
      </c>
      <c r="E13" s="393">
        <v>1</v>
      </c>
      <c r="F13" s="392">
        <v>1</v>
      </c>
      <c r="G13" s="392">
        <v>1</v>
      </c>
      <c r="H13" s="392">
        <v>1.2</v>
      </c>
      <c r="I13" s="191" t="s">
        <v>53</v>
      </c>
    </row>
    <row r="14" spans="1:9" x14ac:dyDescent="0.2">
      <c r="B14" s="606"/>
      <c r="C14" s="392">
        <v>0.7</v>
      </c>
      <c r="D14" s="393">
        <v>1</v>
      </c>
      <c r="E14" s="393">
        <v>0.7</v>
      </c>
      <c r="F14" s="392">
        <v>0.9</v>
      </c>
      <c r="G14" s="392">
        <v>0.5</v>
      </c>
      <c r="H14" s="392">
        <v>0.7</v>
      </c>
      <c r="I14" s="191" t="s">
        <v>52</v>
      </c>
    </row>
    <row r="15" spans="1:9" x14ac:dyDescent="0.2">
      <c r="B15" s="614" t="s">
        <v>78</v>
      </c>
      <c r="C15" s="392" t="s">
        <v>79</v>
      </c>
      <c r="D15" s="392" t="s">
        <v>5</v>
      </c>
      <c r="E15" s="392" t="s">
        <v>19</v>
      </c>
      <c r="F15" s="392" t="s">
        <v>2</v>
      </c>
      <c r="G15" s="392" t="s">
        <v>80</v>
      </c>
      <c r="H15" s="392" t="s">
        <v>19</v>
      </c>
      <c r="I15" s="191" t="s">
        <v>53</v>
      </c>
    </row>
    <row r="16" spans="1:9" x14ac:dyDescent="0.2">
      <c r="B16" s="614"/>
      <c r="C16" s="392" t="s">
        <v>81</v>
      </c>
      <c r="D16" s="392" t="s">
        <v>19</v>
      </c>
      <c r="E16" s="392" t="s">
        <v>5</v>
      </c>
      <c r="F16" s="392" t="s">
        <v>19</v>
      </c>
      <c r="G16" s="392">
        <v>0</v>
      </c>
      <c r="H16" s="392">
        <v>0</v>
      </c>
      <c r="I16" s="191" t="s">
        <v>52</v>
      </c>
    </row>
    <row r="17" spans="2:9" x14ac:dyDescent="0.2">
      <c r="B17" s="187" t="s">
        <v>82</v>
      </c>
      <c r="C17" s="392">
        <v>0.5</v>
      </c>
      <c r="D17" s="392">
        <v>0.5</v>
      </c>
      <c r="E17" s="392">
        <v>0.5</v>
      </c>
      <c r="F17" s="392">
        <v>0.5</v>
      </c>
      <c r="G17" s="392">
        <v>0.5</v>
      </c>
      <c r="H17" s="392">
        <v>0.5</v>
      </c>
      <c r="I17" s="191" t="s">
        <v>83</v>
      </c>
    </row>
    <row r="18" spans="2:9" x14ac:dyDescent="0.2">
      <c r="B18" s="606" t="s">
        <v>84</v>
      </c>
      <c r="C18" s="392" t="s">
        <v>81</v>
      </c>
      <c r="D18" s="392">
        <v>0.4</v>
      </c>
      <c r="E18" s="392">
        <v>0</v>
      </c>
      <c r="F18" s="392">
        <v>0.1</v>
      </c>
      <c r="G18" s="392" t="s">
        <v>5</v>
      </c>
      <c r="H18" s="392">
        <v>0</v>
      </c>
      <c r="I18" s="191" t="s">
        <v>53</v>
      </c>
    </row>
    <row r="19" spans="2:9" x14ac:dyDescent="0.2">
      <c r="B19" s="607"/>
      <c r="C19" s="394">
        <v>0.3</v>
      </c>
      <c r="D19" s="394">
        <v>0</v>
      </c>
      <c r="E19" s="394">
        <v>0.4</v>
      </c>
      <c r="F19" s="394">
        <v>0</v>
      </c>
      <c r="G19" s="394">
        <v>0.5</v>
      </c>
      <c r="H19" s="394">
        <v>0.5</v>
      </c>
      <c r="I19" s="192" t="s">
        <v>52</v>
      </c>
    </row>
    <row r="20" spans="2:9" s="137" customFormat="1" x14ac:dyDescent="0.2">
      <c r="B20" s="193"/>
      <c r="C20" s="190"/>
      <c r="D20" s="190"/>
      <c r="E20" s="190"/>
      <c r="F20" s="190"/>
      <c r="G20" s="190"/>
      <c r="H20" s="190"/>
      <c r="I20" s="190"/>
    </row>
    <row r="21" spans="2:9" ht="15" thickBot="1" x14ac:dyDescent="0.25">
      <c r="B21" s="608" t="s">
        <v>62</v>
      </c>
      <c r="C21" s="608"/>
      <c r="D21" s="608"/>
      <c r="E21" s="608"/>
      <c r="F21" s="608"/>
      <c r="G21" s="608"/>
      <c r="H21" s="608"/>
      <c r="I21" s="608"/>
    </row>
    <row r="22" spans="2:9" x14ac:dyDescent="0.2">
      <c r="B22" s="89"/>
      <c r="C22" s="89"/>
      <c r="D22" s="89"/>
    </row>
  </sheetData>
  <mergeCells count="14">
    <mergeCell ref="A1:B1"/>
    <mergeCell ref="B5:B7"/>
    <mergeCell ref="C5:D5"/>
    <mergeCell ref="B15:B16"/>
    <mergeCell ref="B3:I3"/>
    <mergeCell ref="B18:B19"/>
    <mergeCell ref="B21:I21"/>
    <mergeCell ref="E5:F5"/>
    <mergeCell ref="G5:H5"/>
    <mergeCell ref="I5:I7"/>
    <mergeCell ref="B8:B9"/>
    <mergeCell ref="B11:B12"/>
    <mergeCell ref="B13:B14"/>
    <mergeCell ref="C6:H6"/>
  </mergeCells>
  <hyperlinks>
    <hyperlink ref="A1" location="Turinys!A1" display="↖ atgal į turinį"/>
    <hyperlink ref="A1:B1" location="Turinys!A37" display="↖ atgal į turinį"/>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11"/>
  <sheetViews>
    <sheetView showGridLines="0" workbookViewId="0">
      <selection activeCell="G28" sqref="G28"/>
    </sheetView>
  </sheetViews>
  <sheetFormatPr defaultRowHeight="14.25" x14ac:dyDescent="0.2"/>
  <cols>
    <col min="10" max="10" width="9" customWidth="1"/>
  </cols>
  <sheetData>
    <row r="1" spans="1:10" x14ac:dyDescent="0.2">
      <c r="A1" s="595" t="s">
        <v>0</v>
      </c>
      <c r="B1" s="595"/>
    </row>
    <row r="3" spans="1:10" x14ac:dyDescent="0.2">
      <c r="B3" s="596" t="s">
        <v>530</v>
      </c>
      <c r="C3" s="596"/>
      <c r="D3" s="596"/>
      <c r="E3" s="596"/>
      <c r="F3" s="596"/>
      <c r="G3" s="596"/>
      <c r="I3" s="5">
        <v>2012</v>
      </c>
      <c r="J3" s="8">
        <v>-2.8425826807165322</v>
      </c>
    </row>
    <row r="4" spans="1:10" x14ac:dyDescent="0.2">
      <c r="B4" s="596"/>
      <c r="C4" s="596"/>
      <c r="D4" s="596"/>
      <c r="E4" s="596"/>
      <c r="F4" s="596"/>
      <c r="G4" s="596"/>
      <c r="I4" s="3">
        <v>2013</v>
      </c>
      <c r="J4" s="9">
        <v>-1.3522938060335665</v>
      </c>
    </row>
    <row r="5" spans="1:10" x14ac:dyDescent="0.2">
      <c r="I5" s="3">
        <v>2014</v>
      </c>
      <c r="J5" s="9">
        <v>-6.1506111803555363E-3</v>
      </c>
    </row>
    <row r="6" spans="1:10" x14ac:dyDescent="0.2">
      <c r="I6" s="3">
        <v>2015</v>
      </c>
      <c r="J6" s="9">
        <v>-0.31510308308531076</v>
      </c>
    </row>
    <row r="7" spans="1:10" x14ac:dyDescent="0.2">
      <c r="I7" s="3">
        <v>2016</v>
      </c>
      <c r="J7" s="9">
        <v>-0.37657613454533667</v>
      </c>
    </row>
    <row r="8" spans="1:10" x14ac:dyDescent="0.2">
      <c r="I8" s="3">
        <v>2017</v>
      </c>
      <c r="J8" s="9">
        <v>1.1368977122454327</v>
      </c>
    </row>
    <row r="9" spans="1:10" x14ac:dyDescent="0.2">
      <c r="I9" s="3">
        <v>2018</v>
      </c>
      <c r="J9" s="9">
        <v>1.7721712453671934</v>
      </c>
    </row>
    <row r="10" spans="1:10" x14ac:dyDescent="0.2">
      <c r="I10" s="3">
        <v>2019</v>
      </c>
      <c r="J10" s="9">
        <v>1.5118463447552077</v>
      </c>
    </row>
    <row r="11" spans="1:10" x14ac:dyDescent="0.2">
      <c r="I11" s="4">
        <v>2020</v>
      </c>
      <c r="J11" s="10">
        <v>0.99895087666488358</v>
      </c>
    </row>
  </sheetData>
  <mergeCells count="2">
    <mergeCell ref="A1:B1"/>
    <mergeCell ref="B3:G4"/>
  </mergeCells>
  <hyperlinks>
    <hyperlink ref="A1" location="Turinys!A1" display="↖ atgal į turinį"/>
    <hyperlink ref="A1:B1" location="Turinys!A9" display="↖ atgal į turinį"/>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L12"/>
  <sheetViews>
    <sheetView showGridLines="0" showRowColHeaders="0" zoomScaleNormal="100" workbookViewId="0">
      <selection activeCell="H8" sqref="H8:H9"/>
    </sheetView>
  </sheetViews>
  <sheetFormatPr defaultRowHeight="14.25" x14ac:dyDescent="0.2"/>
  <cols>
    <col min="1" max="1" width="6.625" style="110" customWidth="1"/>
    <col min="2" max="2" width="34.25" style="110" customWidth="1"/>
    <col min="3" max="12" width="8.25" style="110" customWidth="1"/>
    <col min="13" max="16384" width="9" style="110"/>
  </cols>
  <sheetData>
    <row r="1" spans="1:12" x14ac:dyDescent="0.2">
      <c r="A1" s="595" t="s">
        <v>0</v>
      </c>
      <c r="B1" s="595"/>
      <c r="C1" s="109"/>
      <c r="D1" s="109"/>
    </row>
    <row r="2" spans="1:12" ht="15" thickBot="1" x14ac:dyDescent="0.25"/>
    <row r="3" spans="1:12" x14ac:dyDescent="0.2">
      <c r="B3" s="621" t="s">
        <v>119</v>
      </c>
      <c r="C3" s="621"/>
      <c r="D3" s="621"/>
      <c r="E3" s="629"/>
      <c r="F3" s="629"/>
      <c r="G3" s="629"/>
      <c r="H3" s="622"/>
      <c r="I3" s="622"/>
      <c r="J3" s="622"/>
      <c r="K3" s="622"/>
      <c r="L3" s="622"/>
    </row>
    <row r="4" spans="1:12" x14ac:dyDescent="0.2">
      <c r="B4" s="93"/>
      <c r="C4" s="93"/>
      <c r="D4" s="93"/>
      <c r="E4" s="93"/>
      <c r="F4" s="93"/>
      <c r="G4" s="93"/>
      <c r="H4" s="93"/>
      <c r="I4" s="93"/>
      <c r="J4" s="93"/>
      <c r="K4" s="93"/>
      <c r="L4" s="93"/>
    </row>
    <row r="5" spans="1:12" s="135" customFormat="1" ht="28.5" customHeight="1" x14ac:dyDescent="0.2">
      <c r="B5" s="623" t="s">
        <v>4</v>
      </c>
      <c r="C5" s="626" t="s">
        <v>120</v>
      </c>
      <c r="D5" s="626"/>
      <c r="E5" s="194" t="s">
        <v>121</v>
      </c>
      <c r="F5" s="626" t="s">
        <v>120</v>
      </c>
      <c r="G5" s="626"/>
      <c r="H5" s="194" t="s">
        <v>121</v>
      </c>
      <c r="I5" s="626" t="s">
        <v>122</v>
      </c>
      <c r="J5" s="626"/>
      <c r="K5" s="194" t="s">
        <v>121</v>
      </c>
      <c r="L5" s="630" t="s">
        <v>72</v>
      </c>
    </row>
    <row r="6" spans="1:12" s="135" customFormat="1" x14ac:dyDescent="0.2">
      <c r="B6" s="624"/>
      <c r="C6" s="195">
        <v>2017</v>
      </c>
      <c r="D6" s="195">
        <v>2018</v>
      </c>
      <c r="E6" s="633" t="s">
        <v>123</v>
      </c>
      <c r="F6" s="195">
        <v>2017</v>
      </c>
      <c r="G6" s="195">
        <v>2018</v>
      </c>
      <c r="H6" s="633" t="s">
        <v>124</v>
      </c>
      <c r="I6" s="195">
        <v>2017</v>
      </c>
      <c r="J6" s="195">
        <v>2018</v>
      </c>
      <c r="K6" s="635" t="s">
        <v>125</v>
      </c>
      <c r="L6" s="631"/>
    </row>
    <row r="7" spans="1:12" s="135" customFormat="1" x14ac:dyDescent="0.2">
      <c r="B7" s="625"/>
      <c r="C7" s="179">
        <v>1</v>
      </c>
      <c r="D7" s="179">
        <v>2</v>
      </c>
      <c r="E7" s="634"/>
      <c r="F7" s="179">
        <v>4</v>
      </c>
      <c r="G7" s="179">
        <v>5</v>
      </c>
      <c r="H7" s="634"/>
      <c r="I7" s="179">
        <v>7</v>
      </c>
      <c r="J7" s="179">
        <v>8</v>
      </c>
      <c r="K7" s="636"/>
      <c r="L7" s="632"/>
    </row>
    <row r="8" spans="1:12" s="135" customFormat="1" x14ac:dyDescent="0.2">
      <c r="B8" s="637" t="s">
        <v>126</v>
      </c>
      <c r="C8" s="196" t="s">
        <v>127</v>
      </c>
      <c r="D8" s="196">
        <v>0.6</v>
      </c>
      <c r="E8" s="397">
        <v>1</v>
      </c>
      <c r="F8" s="196">
        <v>0.5</v>
      </c>
      <c r="G8" s="196">
        <v>0.6</v>
      </c>
      <c r="H8" s="395">
        <v>0.1</v>
      </c>
      <c r="I8" s="196">
        <v>0.5</v>
      </c>
      <c r="J8" s="196">
        <v>0.7</v>
      </c>
      <c r="K8" s="196">
        <v>0.2</v>
      </c>
      <c r="L8" s="196" t="s">
        <v>53</v>
      </c>
    </row>
    <row r="9" spans="1:12" s="135" customFormat="1" x14ac:dyDescent="0.2">
      <c r="B9" s="638"/>
      <c r="C9" s="197">
        <v>0.4</v>
      </c>
      <c r="D9" s="197">
        <v>0.5</v>
      </c>
      <c r="E9" s="197">
        <v>0.1</v>
      </c>
      <c r="F9" s="197">
        <v>0.5</v>
      </c>
      <c r="G9" s="197">
        <v>0.4</v>
      </c>
      <c r="H9" s="396" t="s">
        <v>5</v>
      </c>
      <c r="I9" s="197">
        <v>0.5</v>
      </c>
      <c r="J9" s="197">
        <v>0.7</v>
      </c>
      <c r="K9" s="197">
        <v>0.2</v>
      </c>
      <c r="L9" s="197" t="s">
        <v>52</v>
      </c>
    </row>
    <row r="10" spans="1:12" s="198" customFormat="1" x14ac:dyDescent="0.2">
      <c r="B10" s="199"/>
      <c r="C10" s="199"/>
      <c r="D10" s="199"/>
      <c r="E10" s="199"/>
      <c r="F10" s="199"/>
      <c r="G10" s="199"/>
      <c r="H10" s="199"/>
      <c r="I10" s="199"/>
      <c r="J10" s="199"/>
      <c r="K10" s="199"/>
      <c r="L10" s="199"/>
    </row>
    <row r="11" spans="1:12" s="135" customFormat="1" x14ac:dyDescent="0.2">
      <c r="B11" s="627" t="s">
        <v>128</v>
      </c>
      <c r="C11" s="627"/>
      <c r="D11" s="627"/>
      <c r="E11" s="627"/>
      <c r="F11" s="627"/>
      <c r="G11" s="627"/>
      <c r="H11" s="627"/>
      <c r="I11" s="627"/>
      <c r="J11" s="627"/>
      <c r="K11" s="627"/>
      <c r="L11" s="627"/>
    </row>
    <row r="12" spans="1:12" s="135" customFormat="1" ht="15" thickBot="1" x14ac:dyDescent="0.25">
      <c r="B12" s="628" t="s">
        <v>129</v>
      </c>
      <c r="C12" s="628"/>
      <c r="D12" s="628"/>
      <c r="E12" s="628"/>
      <c r="F12" s="628"/>
      <c r="G12" s="628"/>
      <c r="H12" s="628"/>
      <c r="I12" s="628"/>
      <c r="J12" s="628"/>
      <c r="K12" s="628"/>
      <c r="L12" s="628"/>
    </row>
  </sheetData>
  <mergeCells count="13">
    <mergeCell ref="B12:L12"/>
    <mergeCell ref="B3:L3"/>
    <mergeCell ref="I5:J5"/>
    <mergeCell ref="L5:L7"/>
    <mergeCell ref="E6:E7"/>
    <mergeCell ref="H6:H7"/>
    <mergeCell ref="K6:K7"/>
    <mergeCell ref="B8:B9"/>
    <mergeCell ref="A1:B1"/>
    <mergeCell ref="B5:B7"/>
    <mergeCell ref="C5:D5"/>
    <mergeCell ref="F5:G5"/>
    <mergeCell ref="B11:L11"/>
  </mergeCells>
  <hyperlinks>
    <hyperlink ref="A1" location="Turinys!A1" display="↖ atgal į turinį"/>
    <hyperlink ref="A1:B1" location="Turinys!A37" display="↖ atgal į turinį"/>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H11"/>
  <sheetViews>
    <sheetView showGridLines="0" showRowColHeaders="0" zoomScaleNormal="100" workbookViewId="0">
      <selection sqref="A1:B1"/>
    </sheetView>
  </sheetViews>
  <sheetFormatPr defaultRowHeight="14.25" x14ac:dyDescent="0.2"/>
  <cols>
    <col min="1" max="1" width="6.625" style="110" customWidth="1"/>
    <col min="2" max="2" width="31.25" style="110" customWidth="1"/>
    <col min="3" max="8" width="10.75" style="110" customWidth="1"/>
    <col min="9" max="16384" width="9" style="110"/>
  </cols>
  <sheetData>
    <row r="1" spans="1:8" x14ac:dyDescent="0.2">
      <c r="A1" s="595" t="s">
        <v>0</v>
      </c>
      <c r="B1" s="595"/>
      <c r="C1" s="109"/>
      <c r="D1" s="109"/>
    </row>
    <row r="2" spans="1:8" ht="15" thickBot="1" x14ac:dyDescent="0.25"/>
    <row r="3" spans="1:8" x14ac:dyDescent="0.2">
      <c r="B3" s="621" t="s">
        <v>137</v>
      </c>
      <c r="C3" s="621"/>
      <c r="D3" s="621"/>
      <c r="E3" s="629"/>
      <c r="F3" s="629"/>
      <c r="G3" s="629"/>
      <c r="H3" s="622"/>
    </row>
    <row r="4" spans="1:8" x14ac:dyDescent="0.2">
      <c r="B4" s="93"/>
      <c r="C4" s="93"/>
      <c r="D4" s="93"/>
      <c r="E4" s="93"/>
      <c r="F4" s="93"/>
      <c r="G4" s="93"/>
      <c r="H4" s="93"/>
    </row>
    <row r="5" spans="1:8" x14ac:dyDescent="0.2">
      <c r="B5" s="640" t="s">
        <v>130</v>
      </c>
      <c r="C5" s="641">
        <v>2018</v>
      </c>
      <c r="D5" s="641"/>
      <c r="E5" s="641"/>
      <c r="F5" s="641">
        <v>2019</v>
      </c>
      <c r="G5" s="641"/>
      <c r="H5" s="642"/>
    </row>
    <row r="6" spans="1:8" x14ac:dyDescent="0.2">
      <c r="B6" s="637"/>
      <c r="C6" s="647" t="s">
        <v>224</v>
      </c>
      <c r="D6" s="647" t="s">
        <v>223</v>
      </c>
      <c r="E6" s="643" t="s">
        <v>51</v>
      </c>
      <c r="F6" s="643" t="s">
        <v>131</v>
      </c>
      <c r="G6" s="643" t="s">
        <v>132</v>
      </c>
      <c r="H6" s="645" t="s">
        <v>133</v>
      </c>
    </row>
    <row r="7" spans="1:8" ht="44.25" customHeight="1" x14ac:dyDescent="0.2">
      <c r="B7" s="638"/>
      <c r="C7" s="648"/>
      <c r="D7" s="648"/>
      <c r="E7" s="644"/>
      <c r="F7" s="644"/>
      <c r="G7" s="644"/>
      <c r="H7" s="646"/>
    </row>
    <row r="8" spans="1:8" x14ac:dyDescent="0.2">
      <c r="B8" s="200" t="s">
        <v>134</v>
      </c>
      <c r="C8" s="344">
        <v>2929.8</v>
      </c>
      <c r="D8" s="344">
        <v>2955</v>
      </c>
      <c r="E8" s="344">
        <v>2962.3</v>
      </c>
      <c r="F8" s="344">
        <v>3126.8</v>
      </c>
      <c r="G8" s="344">
        <v>3153.7</v>
      </c>
      <c r="H8" s="344">
        <v>3188.8</v>
      </c>
    </row>
    <row r="9" spans="1:8" x14ac:dyDescent="0.2">
      <c r="B9" s="201" t="s">
        <v>135</v>
      </c>
      <c r="C9" s="202">
        <v>193.1</v>
      </c>
      <c r="D9" s="202">
        <v>193</v>
      </c>
      <c r="E9" s="202">
        <v>194.3</v>
      </c>
      <c r="F9" s="202">
        <v>144.1</v>
      </c>
      <c r="G9" s="202">
        <v>164.1</v>
      </c>
      <c r="H9" s="202">
        <v>182.7</v>
      </c>
    </row>
    <row r="10" spans="1:8" s="137" customFormat="1" x14ac:dyDescent="0.2">
      <c r="B10" s="204"/>
      <c r="C10" s="205"/>
      <c r="D10" s="205"/>
      <c r="E10" s="205"/>
      <c r="F10" s="205"/>
      <c r="G10" s="205"/>
      <c r="H10" s="205"/>
    </row>
    <row r="11" spans="1:8" ht="15" thickBot="1" x14ac:dyDescent="0.25">
      <c r="B11" s="639" t="s">
        <v>136</v>
      </c>
      <c r="C11" s="639"/>
      <c r="D11" s="639"/>
      <c r="E11" s="639"/>
      <c r="F11" s="639"/>
      <c r="G11" s="639"/>
      <c r="H11" s="639"/>
    </row>
  </sheetData>
  <mergeCells count="12">
    <mergeCell ref="A1:B1"/>
    <mergeCell ref="B3:H3"/>
    <mergeCell ref="B11:H11"/>
    <mergeCell ref="B5:B7"/>
    <mergeCell ref="C5:E5"/>
    <mergeCell ref="F5:H5"/>
    <mergeCell ref="E6:E7"/>
    <mergeCell ref="F6:F7"/>
    <mergeCell ref="G6:G7"/>
    <mergeCell ref="H6:H7"/>
    <mergeCell ref="D6:D7"/>
    <mergeCell ref="C6:C7"/>
  </mergeCells>
  <hyperlinks>
    <hyperlink ref="A1" location="Turinys!A1" display="↖ atgal į turinį"/>
    <hyperlink ref="A1:B1" location="Turinys!A37" display="↖ atgal į turinį"/>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21"/>
  <sheetViews>
    <sheetView showGridLines="0" showRowColHeaders="0" zoomScaleNormal="100" workbookViewId="0">
      <selection activeCell="D24" sqref="D24"/>
    </sheetView>
  </sheetViews>
  <sheetFormatPr defaultRowHeight="14.25" x14ac:dyDescent="0.2"/>
  <cols>
    <col min="1" max="1" width="6.625" style="137" customWidth="1"/>
    <col min="2" max="2" width="56.25" style="137" customWidth="1"/>
    <col min="3" max="3" width="32" style="137" customWidth="1"/>
    <col min="4" max="4" width="7.375" style="137" customWidth="1"/>
    <col min="5" max="14" width="7.25" style="137" customWidth="1"/>
    <col min="15" max="16384" width="9" style="137"/>
  </cols>
  <sheetData>
    <row r="1" spans="1:14" x14ac:dyDescent="0.2">
      <c r="A1" s="600" t="s">
        <v>0</v>
      </c>
      <c r="B1" s="600"/>
    </row>
    <row r="2" spans="1:14" ht="15" thickBot="1" x14ac:dyDescent="0.25">
      <c r="A2" s="138"/>
      <c r="B2" s="138"/>
    </row>
    <row r="3" spans="1:14" ht="15" x14ac:dyDescent="0.25">
      <c r="A3" s="20"/>
      <c r="B3" s="161" t="s">
        <v>495</v>
      </c>
      <c r="D3" s="147"/>
      <c r="E3" s="148">
        <v>2012</v>
      </c>
      <c r="F3" s="148">
        <v>2013</v>
      </c>
      <c r="G3" s="148">
        <v>2014</v>
      </c>
      <c r="H3" s="148">
        <v>2015</v>
      </c>
      <c r="I3" s="148">
        <v>2016</v>
      </c>
      <c r="J3" s="148">
        <v>2017</v>
      </c>
      <c r="K3" s="148">
        <v>2018</v>
      </c>
      <c r="L3" s="148" t="s">
        <v>1</v>
      </c>
      <c r="M3" s="148" t="s">
        <v>3</v>
      </c>
      <c r="N3" s="149" t="s">
        <v>14</v>
      </c>
    </row>
    <row r="4" spans="1:14" x14ac:dyDescent="0.2">
      <c r="D4" s="150" t="s">
        <v>53</v>
      </c>
      <c r="E4" s="398">
        <v>-3.1454930360717399</v>
      </c>
      <c r="F4" s="398">
        <v>-2.6099237588382258</v>
      </c>
      <c r="G4" s="398">
        <v>-0.6193889242868823</v>
      </c>
      <c r="H4" s="398">
        <v>-0.26019196503703862</v>
      </c>
      <c r="I4" s="398">
        <v>0.2633245301085731</v>
      </c>
      <c r="J4" s="398">
        <v>0.48873214065625675</v>
      </c>
      <c r="K4" s="398">
        <v>0.6593764230237058</v>
      </c>
      <c r="L4" s="399">
        <v>0.4</v>
      </c>
      <c r="M4" s="399">
        <v>0.2</v>
      </c>
      <c r="N4" s="400">
        <v>0.1</v>
      </c>
    </row>
    <row r="5" spans="1:14" x14ac:dyDescent="0.2">
      <c r="D5" s="150"/>
      <c r="E5" s="398">
        <v>-3.1454930360717399</v>
      </c>
      <c r="F5" s="398">
        <v>-2.6099237588382258</v>
      </c>
      <c r="G5" s="398">
        <v>-0.6193889242868823</v>
      </c>
      <c r="H5" s="398">
        <v>-0.26019196503703862</v>
      </c>
      <c r="I5" s="398">
        <v>0.2633245301085731</v>
      </c>
      <c r="J5" s="398">
        <v>0.48873214065625675</v>
      </c>
      <c r="K5" s="398">
        <v>0.6593764230237058</v>
      </c>
      <c r="L5" s="398">
        <v>-2.4119641485358199</v>
      </c>
      <c r="M5" s="398">
        <v>-2.8601985552247697</v>
      </c>
      <c r="N5" s="401">
        <v>-3.0103382388756104</v>
      </c>
    </row>
    <row r="6" spans="1:14" x14ac:dyDescent="0.2">
      <c r="D6" s="150" t="s">
        <v>16</v>
      </c>
      <c r="E6" s="398"/>
      <c r="F6" s="398"/>
      <c r="G6" s="398"/>
      <c r="H6" s="398"/>
      <c r="I6" s="398"/>
      <c r="J6" s="398"/>
      <c r="K6" s="398"/>
      <c r="L6" s="398">
        <v>0.89809156789103461</v>
      </c>
      <c r="M6" s="398">
        <v>1.0080977752359541</v>
      </c>
      <c r="N6" s="401">
        <v>1.0677152373430236</v>
      </c>
    </row>
    <row r="7" spans="1:14" x14ac:dyDescent="0.2">
      <c r="D7" s="150" t="s">
        <v>17</v>
      </c>
      <c r="E7" s="398"/>
      <c r="F7" s="398"/>
      <c r="G7" s="398"/>
      <c r="H7" s="398"/>
      <c r="I7" s="402"/>
      <c r="J7" s="398"/>
      <c r="K7" s="398"/>
      <c r="L7" s="398">
        <v>0.63946898945160624</v>
      </c>
      <c r="M7" s="398">
        <v>0.72162426111611544</v>
      </c>
      <c r="N7" s="401">
        <v>0.76989780575112166</v>
      </c>
    </row>
    <row r="8" spans="1:14" x14ac:dyDescent="0.2">
      <c r="D8" s="150" t="s">
        <v>18</v>
      </c>
      <c r="E8" s="398"/>
      <c r="F8" s="398"/>
      <c r="G8" s="398"/>
      <c r="H8" s="398"/>
      <c r="I8" s="402"/>
      <c r="J8" s="398"/>
      <c r="K8" s="398"/>
      <c r="L8" s="398">
        <v>1.0317773346599908</v>
      </c>
      <c r="M8" s="398">
        <v>1.1760794626235846</v>
      </c>
      <c r="N8" s="401">
        <v>1.2727251957814651</v>
      </c>
    </row>
    <row r="9" spans="1:14" x14ac:dyDescent="0.2">
      <c r="D9" s="150" t="s">
        <v>18</v>
      </c>
      <c r="E9" s="398"/>
      <c r="F9" s="398"/>
      <c r="G9" s="398"/>
      <c r="H9" s="398"/>
      <c r="I9" s="402"/>
      <c r="J9" s="398"/>
      <c r="K9" s="398"/>
      <c r="L9" s="398">
        <v>0.98122670497260889</v>
      </c>
      <c r="M9" s="398">
        <v>1.1433563248514909</v>
      </c>
      <c r="N9" s="401">
        <v>1.2727251957814649</v>
      </c>
    </row>
    <row r="10" spans="1:14" x14ac:dyDescent="0.2">
      <c r="D10" s="150" t="s">
        <v>17</v>
      </c>
      <c r="E10" s="398"/>
      <c r="F10" s="398"/>
      <c r="G10" s="398"/>
      <c r="H10" s="398"/>
      <c r="I10" s="398"/>
      <c r="J10" s="398"/>
      <c r="K10" s="398"/>
      <c r="L10" s="398">
        <v>0.57442430026668001</v>
      </c>
      <c r="M10" s="398">
        <v>0.68010184255170802</v>
      </c>
      <c r="N10" s="401">
        <v>0.76989780575112232</v>
      </c>
    </row>
    <row r="11" spans="1:14" x14ac:dyDescent="0.2">
      <c r="D11" s="150" t="s">
        <v>16</v>
      </c>
      <c r="E11" s="398"/>
      <c r="F11" s="398"/>
      <c r="G11" s="398"/>
      <c r="H11" s="398"/>
      <c r="I11" s="402"/>
      <c r="J11" s="398"/>
      <c r="K11" s="398"/>
      <c r="L11" s="398">
        <v>0.78402302241347854</v>
      </c>
      <c r="M11" s="398">
        <v>0.93538729018780287</v>
      </c>
      <c r="N11" s="401">
        <v>1.0677152373430214</v>
      </c>
    </row>
    <row r="12" spans="1:14" x14ac:dyDescent="0.2">
      <c r="D12" s="150" t="s">
        <v>52</v>
      </c>
      <c r="E12" s="403"/>
      <c r="F12" s="403"/>
      <c r="G12" s="403"/>
      <c r="H12" s="403"/>
      <c r="I12" s="403"/>
      <c r="J12" s="403"/>
      <c r="K12" s="403"/>
      <c r="L12" s="398">
        <v>-0.29976026420770469</v>
      </c>
      <c r="M12" s="398">
        <v>-0.43111237931691604</v>
      </c>
      <c r="N12" s="401"/>
    </row>
    <row r="13" spans="1:14" x14ac:dyDescent="0.2">
      <c r="D13" s="157"/>
      <c r="E13" s="404"/>
      <c r="F13" s="404"/>
      <c r="G13" s="404"/>
      <c r="H13" s="404"/>
      <c r="I13" s="404"/>
      <c r="J13" s="404"/>
      <c r="K13" s="404"/>
      <c r="L13" s="405">
        <v>0.10023973579229534</v>
      </c>
      <c r="M13" s="405">
        <v>-0.231112379316916</v>
      </c>
      <c r="N13" s="406"/>
    </row>
    <row r="16" spans="1:14" x14ac:dyDescent="0.2">
      <c r="D16" s="94"/>
      <c r="E16" s="94"/>
      <c r="F16" s="94"/>
      <c r="G16" s="94"/>
      <c r="H16" s="94"/>
      <c r="I16" s="94"/>
      <c r="J16" s="94"/>
      <c r="K16" s="94"/>
    </row>
    <row r="17" spans="2:11" x14ac:dyDescent="0.2">
      <c r="D17" s="145"/>
      <c r="E17" s="146"/>
      <c r="F17" s="146"/>
      <c r="G17" s="146"/>
      <c r="H17" s="146"/>
      <c r="I17" s="146"/>
      <c r="J17" s="94"/>
      <c r="K17" s="94"/>
    </row>
    <row r="18" spans="2:11" x14ac:dyDescent="0.2">
      <c r="D18" s="94"/>
      <c r="E18" s="94"/>
      <c r="F18" s="94"/>
      <c r="G18" s="94"/>
      <c r="H18" s="94"/>
      <c r="I18" s="94"/>
      <c r="J18" s="94"/>
      <c r="K18" s="94"/>
    </row>
    <row r="20" spans="2:11" ht="17.25" customHeight="1" x14ac:dyDescent="0.2">
      <c r="B20" s="206"/>
    </row>
    <row r="21" spans="2:11" ht="42.75" customHeight="1" thickBot="1" x14ac:dyDescent="0.25">
      <c r="B21" s="203" t="s">
        <v>138</v>
      </c>
    </row>
  </sheetData>
  <mergeCells count="1">
    <mergeCell ref="A1:B1"/>
  </mergeCells>
  <hyperlinks>
    <hyperlink ref="A1:B1" location="Turinys!A35" display="↖ atgal į turinį"/>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H22"/>
  <sheetViews>
    <sheetView showGridLines="0" workbookViewId="0">
      <selection activeCell="B19" sqref="B19"/>
    </sheetView>
  </sheetViews>
  <sheetFormatPr defaultRowHeight="14.25" x14ac:dyDescent="0.2"/>
  <cols>
    <col min="1" max="1" width="6.625" customWidth="1"/>
    <col min="2" max="2" width="62.625" customWidth="1"/>
    <col min="5" max="5" width="8" customWidth="1"/>
    <col min="7" max="7" width="14.25" customWidth="1"/>
    <col min="8" max="8" width="14" customWidth="1"/>
  </cols>
  <sheetData>
    <row r="1" spans="1:8" ht="15" x14ac:dyDescent="0.25">
      <c r="A1" s="346" t="s">
        <v>0</v>
      </c>
    </row>
    <row r="2" spans="1:8" ht="15" thickBot="1" x14ac:dyDescent="0.25"/>
    <row r="3" spans="1:8" ht="29.25" x14ac:dyDescent="0.25">
      <c r="B3" s="161" t="s">
        <v>496</v>
      </c>
      <c r="C3" s="1"/>
      <c r="D3" s="207"/>
      <c r="E3" s="208">
        <v>2018</v>
      </c>
      <c r="F3" s="208">
        <v>2019</v>
      </c>
      <c r="G3" s="215" t="s">
        <v>176</v>
      </c>
      <c r="H3" s="216" t="s">
        <v>177</v>
      </c>
    </row>
    <row r="4" spans="1:8" x14ac:dyDescent="0.2">
      <c r="D4" s="209" t="s">
        <v>178</v>
      </c>
      <c r="E4" s="217">
        <v>7.4830643380857653</v>
      </c>
      <c r="F4" s="217">
        <v>9.2684010295711836</v>
      </c>
      <c r="G4" s="210">
        <v>13.1</v>
      </c>
      <c r="H4" s="211">
        <v>78.2</v>
      </c>
    </row>
    <row r="5" spans="1:8" x14ac:dyDescent="0.2">
      <c r="D5" s="209" t="s">
        <v>179</v>
      </c>
      <c r="E5" s="217">
        <v>10.768489984591678</v>
      </c>
      <c r="F5" s="217">
        <v>52.474439672410497</v>
      </c>
      <c r="G5" s="210">
        <v>13.1</v>
      </c>
      <c r="H5" s="211">
        <v>78.2</v>
      </c>
    </row>
    <row r="6" spans="1:8" x14ac:dyDescent="0.2">
      <c r="D6" s="209" t="s">
        <v>180</v>
      </c>
      <c r="E6" s="217">
        <v>11.378152902170392</v>
      </c>
      <c r="F6" s="217">
        <v>65.209259060272601</v>
      </c>
      <c r="G6" s="210">
        <v>13.1</v>
      </c>
      <c r="H6" s="211">
        <v>78.2</v>
      </c>
    </row>
    <row r="7" spans="1:8" x14ac:dyDescent="0.2">
      <c r="D7" s="209" t="s">
        <v>181</v>
      </c>
      <c r="E7" s="217">
        <v>9.9170371699975668</v>
      </c>
      <c r="F7" s="210"/>
      <c r="G7" s="210">
        <v>13.1</v>
      </c>
      <c r="H7" s="211">
        <v>78.2</v>
      </c>
    </row>
    <row r="8" spans="1:8" x14ac:dyDescent="0.2">
      <c r="D8" s="209" t="s">
        <v>182</v>
      </c>
      <c r="E8" s="217">
        <v>9.7200270119569776</v>
      </c>
      <c r="F8" s="210"/>
      <c r="G8" s="210">
        <v>13.1</v>
      </c>
      <c r="H8" s="211">
        <v>78.2</v>
      </c>
    </row>
    <row r="9" spans="1:8" x14ac:dyDescent="0.2">
      <c r="D9" s="209" t="s">
        <v>183</v>
      </c>
      <c r="E9" s="217">
        <v>7.3243465341031211</v>
      </c>
      <c r="F9" s="210"/>
      <c r="G9" s="210">
        <v>13.1</v>
      </c>
      <c r="H9" s="211">
        <v>78.2</v>
      </c>
    </row>
    <row r="10" spans="1:8" x14ac:dyDescent="0.2">
      <c r="D10" s="209" t="s">
        <v>184</v>
      </c>
      <c r="E10" s="217">
        <v>8.7897726326130687</v>
      </c>
      <c r="F10" s="210"/>
      <c r="G10" s="210">
        <v>13.1</v>
      </c>
      <c r="H10" s="211">
        <v>78.2</v>
      </c>
    </row>
    <row r="11" spans="1:8" x14ac:dyDescent="0.2">
      <c r="D11" s="209" t="s">
        <v>185</v>
      </c>
      <c r="E11" s="217">
        <v>10.256360097418792</v>
      </c>
      <c r="F11" s="210"/>
      <c r="G11" s="210">
        <v>13.1</v>
      </c>
      <c r="H11" s="211">
        <v>78.2</v>
      </c>
    </row>
    <row r="12" spans="1:8" x14ac:dyDescent="0.2">
      <c r="D12" s="209" t="s">
        <v>186</v>
      </c>
      <c r="E12" s="217">
        <v>10.814925051799396</v>
      </c>
      <c r="F12" s="210"/>
      <c r="G12" s="210">
        <v>13.1</v>
      </c>
      <c r="H12" s="211">
        <v>78.2</v>
      </c>
    </row>
    <row r="13" spans="1:8" x14ac:dyDescent="0.2">
      <c r="D13" s="209" t="s">
        <v>187</v>
      </c>
      <c r="E13" s="217">
        <v>11.241708615412804</v>
      </c>
      <c r="F13" s="210"/>
      <c r="G13" s="210">
        <v>13.1</v>
      </c>
      <c r="H13" s="211">
        <v>78.2</v>
      </c>
    </row>
    <row r="14" spans="1:8" x14ac:dyDescent="0.2">
      <c r="D14" s="209" t="s">
        <v>188</v>
      </c>
      <c r="E14" s="217">
        <v>12.090527267669016</v>
      </c>
      <c r="F14" s="210"/>
      <c r="G14" s="210">
        <v>13.1</v>
      </c>
      <c r="H14" s="211">
        <v>78.2</v>
      </c>
    </row>
    <row r="15" spans="1:8" x14ac:dyDescent="0.2">
      <c r="D15" s="212" t="s">
        <v>189</v>
      </c>
      <c r="E15" s="218">
        <v>13.130192288127596</v>
      </c>
      <c r="F15" s="213"/>
      <c r="G15" s="213">
        <v>13.1</v>
      </c>
      <c r="H15" s="214">
        <v>78.2</v>
      </c>
    </row>
    <row r="19" spans="2:2" ht="27" customHeight="1" x14ac:dyDescent="0.2"/>
    <row r="20" spans="2:2" s="142" customFormat="1" ht="39.75" customHeight="1" x14ac:dyDescent="0.2">
      <c r="B20" s="251" t="s">
        <v>225</v>
      </c>
    </row>
    <row r="22" spans="2:2" ht="15" thickBot="1" x14ac:dyDescent="0.25">
      <c r="B22" s="203" t="s">
        <v>62</v>
      </c>
    </row>
  </sheetData>
  <hyperlinks>
    <hyperlink ref="A1" location="Turinys!A1" display="↖ atgal į turinį"/>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L20"/>
  <sheetViews>
    <sheetView showGridLines="0" showRowColHeaders="0" zoomScaleNormal="100" workbookViewId="0">
      <selection sqref="A1:B1"/>
    </sheetView>
  </sheetViews>
  <sheetFormatPr defaultRowHeight="14.25" x14ac:dyDescent="0.2"/>
  <cols>
    <col min="1" max="1" width="6.625" style="108" customWidth="1"/>
    <col min="2" max="2" width="19.75" style="108" customWidth="1"/>
    <col min="3" max="3" width="3.375" style="108" customWidth="1"/>
    <col min="4" max="4" width="9" style="108" customWidth="1"/>
    <col min="5" max="5" width="13" style="108" customWidth="1"/>
    <col min="6" max="6" width="8" style="108" customWidth="1"/>
    <col min="7" max="7" width="8.5" style="108" customWidth="1"/>
    <col min="8" max="8" width="9" style="108"/>
    <col min="9" max="9" width="9.625" style="108" customWidth="1"/>
    <col min="10" max="16384" width="9" style="108"/>
  </cols>
  <sheetData>
    <row r="1" spans="1:12" x14ac:dyDescent="0.2">
      <c r="A1" s="595" t="s">
        <v>0</v>
      </c>
      <c r="B1" s="595"/>
      <c r="C1" s="107"/>
      <c r="D1" s="107"/>
    </row>
    <row r="2" spans="1:12" ht="15" thickBot="1" x14ac:dyDescent="0.25"/>
    <row r="3" spans="1:12" x14ac:dyDescent="0.2">
      <c r="B3" s="602" t="s">
        <v>241</v>
      </c>
      <c r="C3" s="602"/>
      <c r="D3" s="602"/>
      <c r="E3" s="655"/>
      <c r="F3" s="655"/>
      <c r="G3" s="655"/>
      <c r="H3" s="602"/>
      <c r="I3" s="602"/>
      <c r="J3" s="602"/>
      <c r="K3" s="655"/>
    </row>
    <row r="4" spans="1:12" x14ac:dyDescent="0.2">
      <c r="B4" s="63"/>
      <c r="C4" s="63"/>
      <c r="D4" s="63"/>
      <c r="E4" s="64"/>
      <c r="F4" s="64"/>
      <c r="G4" s="64"/>
    </row>
    <row r="5" spans="1:12" ht="40.5" customHeight="1" x14ac:dyDescent="0.2">
      <c r="B5" s="682"/>
      <c r="C5" s="683"/>
      <c r="D5" s="686" t="s">
        <v>94</v>
      </c>
      <c r="E5" s="686" t="s">
        <v>95</v>
      </c>
      <c r="F5" s="688" t="s">
        <v>96</v>
      </c>
      <c r="G5" s="688"/>
      <c r="H5" s="670" t="s">
        <v>97</v>
      </c>
      <c r="I5" s="670"/>
      <c r="J5" s="670" t="s">
        <v>98</v>
      </c>
      <c r="K5" s="671"/>
    </row>
    <row r="6" spans="1:12" ht="63" customHeight="1" x14ac:dyDescent="0.2">
      <c r="B6" s="684"/>
      <c r="C6" s="685"/>
      <c r="D6" s="687"/>
      <c r="E6" s="687"/>
      <c r="F6" s="111">
        <v>2019</v>
      </c>
      <c r="G6" s="111">
        <v>2020</v>
      </c>
      <c r="H6" s="111" t="s">
        <v>99</v>
      </c>
      <c r="I6" s="111" t="s">
        <v>100</v>
      </c>
      <c r="J6" s="112">
        <v>2019</v>
      </c>
      <c r="K6" s="113">
        <v>2020</v>
      </c>
      <c r="L6" s="65"/>
    </row>
    <row r="7" spans="1:12" ht="23.25" customHeight="1" x14ac:dyDescent="0.2">
      <c r="B7" s="672" t="s">
        <v>101</v>
      </c>
      <c r="C7" s="673"/>
      <c r="D7" s="678">
        <v>102.03149999999999</v>
      </c>
      <c r="E7" s="114"/>
      <c r="F7" s="681" t="s">
        <v>102</v>
      </c>
      <c r="G7" s="681"/>
      <c r="H7" s="657">
        <v>65.2</v>
      </c>
      <c r="I7" s="657">
        <v>78.2</v>
      </c>
      <c r="J7" s="657" t="s">
        <v>103</v>
      </c>
      <c r="K7" s="649" t="s">
        <v>103</v>
      </c>
      <c r="L7" s="65"/>
    </row>
    <row r="8" spans="1:12" x14ac:dyDescent="0.2">
      <c r="B8" s="674"/>
      <c r="C8" s="675"/>
      <c r="D8" s="679"/>
      <c r="E8" s="115" t="s">
        <v>104</v>
      </c>
      <c r="F8" s="116">
        <v>8.6</v>
      </c>
      <c r="G8" s="116">
        <v>6.6</v>
      </c>
      <c r="H8" s="658"/>
      <c r="I8" s="658"/>
      <c r="J8" s="658"/>
      <c r="K8" s="650"/>
    </row>
    <row r="9" spans="1:12" x14ac:dyDescent="0.2">
      <c r="B9" s="676"/>
      <c r="C9" s="677"/>
      <c r="D9" s="680"/>
      <c r="E9" s="117" t="s">
        <v>105</v>
      </c>
      <c r="F9" s="118">
        <v>7.2</v>
      </c>
      <c r="G9" s="119">
        <v>6</v>
      </c>
      <c r="H9" s="659"/>
      <c r="I9" s="659"/>
      <c r="J9" s="659"/>
      <c r="K9" s="651"/>
    </row>
    <row r="10" spans="1:12" x14ac:dyDescent="0.2">
      <c r="B10" s="689" t="s">
        <v>106</v>
      </c>
      <c r="C10" s="690"/>
      <c r="D10" s="666">
        <v>103.3574</v>
      </c>
      <c r="E10" s="120"/>
      <c r="F10" s="695" t="s">
        <v>107</v>
      </c>
      <c r="G10" s="695"/>
      <c r="H10" s="657">
        <v>7.7</v>
      </c>
      <c r="I10" s="657">
        <v>6.9</v>
      </c>
      <c r="J10" s="657" t="s">
        <v>108</v>
      </c>
      <c r="K10" s="649" t="s">
        <v>108</v>
      </c>
    </row>
    <row r="11" spans="1:12" x14ac:dyDescent="0.2">
      <c r="B11" s="691"/>
      <c r="C11" s="692"/>
      <c r="D11" s="667"/>
      <c r="E11" s="115" t="s">
        <v>104</v>
      </c>
      <c r="F11" s="121">
        <v>5</v>
      </c>
      <c r="G11" s="116">
        <v>4.7</v>
      </c>
      <c r="H11" s="658"/>
      <c r="I11" s="658"/>
      <c r="J11" s="658"/>
      <c r="K11" s="650"/>
    </row>
    <row r="12" spans="1:12" x14ac:dyDescent="0.2">
      <c r="B12" s="693"/>
      <c r="C12" s="694"/>
      <c r="D12" s="668"/>
      <c r="E12" s="117" t="s">
        <v>105</v>
      </c>
      <c r="F12" s="118">
        <v>5.5</v>
      </c>
      <c r="G12" s="119">
        <v>5</v>
      </c>
      <c r="H12" s="659"/>
      <c r="I12" s="659"/>
      <c r="J12" s="659"/>
      <c r="K12" s="651"/>
    </row>
    <row r="13" spans="1:12" ht="27" customHeight="1" x14ac:dyDescent="0.2">
      <c r="B13" s="660" t="s">
        <v>109</v>
      </c>
      <c r="C13" s="661"/>
      <c r="D13" s="666">
        <v>100.00839999999999</v>
      </c>
      <c r="E13" s="122"/>
      <c r="F13" s="669" t="s">
        <v>110</v>
      </c>
      <c r="G13" s="669"/>
      <c r="H13" s="657">
        <v>3.2</v>
      </c>
      <c r="I13" s="657">
        <v>8.5</v>
      </c>
      <c r="J13" s="657" t="s">
        <v>103</v>
      </c>
      <c r="K13" s="649" t="s">
        <v>103</v>
      </c>
    </row>
    <row r="14" spans="1:12" x14ac:dyDescent="0.2">
      <c r="B14" s="662"/>
      <c r="C14" s="663"/>
      <c r="D14" s="667"/>
      <c r="E14" s="115" t="s">
        <v>104</v>
      </c>
      <c r="F14" s="116">
        <v>6.2</v>
      </c>
      <c r="G14" s="116">
        <v>5.8</v>
      </c>
      <c r="H14" s="658"/>
      <c r="I14" s="658"/>
      <c r="J14" s="658"/>
      <c r="K14" s="650"/>
    </row>
    <row r="15" spans="1:12" x14ac:dyDescent="0.2">
      <c r="B15" s="664"/>
      <c r="C15" s="665"/>
      <c r="D15" s="668"/>
      <c r="E15" s="117" t="s">
        <v>105</v>
      </c>
      <c r="F15" s="118">
        <v>6.7</v>
      </c>
      <c r="G15" s="118">
        <v>6.1</v>
      </c>
      <c r="H15" s="659"/>
      <c r="I15" s="659"/>
      <c r="J15" s="659"/>
      <c r="K15" s="651"/>
    </row>
    <row r="16" spans="1:12" ht="18" customHeight="1" x14ac:dyDescent="0.2">
      <c r="B16" s="652" t="s">
        <v>111</v>
      </c>
      <c r="C16" s="653"/>
      <c r="D16" s="123">
        <v>100.095</v>
      </c>
      <c r="E16" s="654" t="s">
        <v>112</v>
      </c>
      <c r="F16" s="654"/>
      <c r="G16" s="654"/>
      <c r="H16" s="124">
        <v>20.9</v>
      </c>
      <c r="I16" s="125">
        <v>5</v>
      </c>
      <c r="J16" s="124" t="s">
        <v>113</v>
      </c>
      <c r="K16" s="126" t="s">
        <v>113</v>
      </c>
    </row>
    <row r="17" spans="2:11" x14ac:dyDescent="0.2">
      <c r="B17"/>
      <c r="C17"/>
      <c r="D17"/>
      <c r="E17"/>
      <c r="F17"/>
      <c r="G17"/>
      <c r="H17"/>
      <c r="I17"/>
    </row>
    <row r="18" spans="2:11" ht="15" thickBot="1" x14ac:dyDescent="0.25">
      <c r="B18" s="603" t="s">
        <v>114</v>
      </c>
      <c r="C18" s="603"/>
      <c r="D18" s="603"/>
      <c r="E18" s="656"/>
      <c r="F18" s="656"/>
      <c r="G18" s="656"/>
      <c r="H18" s="603"/>
      <c r="I18" s="603"/>
      <c r="J18" s="603"/>
      <c r="K18" s="656"/>
    </row>
    <row r="20" spans="2:11" x14ac:dyDescent="0.2">
      <c r="E20" s="65"/>
      <c r="F20" s="65"/>
      <c r="G20" s="65"/>
    </row>
  </sheetData>
  <mergeCells count="34">
    <mergeCell ref="A1:B1"/>
    <mergeCell ref="B3:G3"/>
    <mergeCell ref="B18:G18"/>
    <mergeCell ref="B5:C6"/>
    <mergeCell ref="D5:D6"/>
    <mergeCell ref="E5:E6"/>
    <mergeCell ref="F5:G5"/>
    <mergeCell ref="B10:C12"/>
    <mergeCell ref="D10:D12"/>
    <mergeCell ref="F10:G10"/>
    <mergeCell ref="J5:K5"/>
    <mergeCell ref="B7:C9"/>
    <mergeCell ref="D7:D9"/>
    <mergeCell ref="F7:G7"/>
    <mergeCell ref="H7:H9"/>
    <mergeCell ref="I7:I9"/>
    <mergeCell ref="J7:J9"/>
    <mergeCell ref="K7:K9"/>
    <mergeCell ref="K13:K15"/>
    <mergeCell ref="B16:C16"/>
    <mergeCell ref="E16:G16"/>
    <mergeCell ref="H3:K3"/>
    <mergeCell ref="H18:K18"/>
    <mergeCell ref="H10:H12"/>
    <mergeCell ref="I10:I12"/>
    <mergeCell ref="J10:J12"/>
    <mergeCell ref="K10:K12"/>
    <mergeCell ref="B13:C15"/>
    <mergeCell ref="D13:D15"/>
    <mergeCell ref="F13:G13"/>
    <mergeCell ref="H13:H15"/>
    <mergeCell ref="I13:I15"/>
    <mergeCell ref="J13:J15"/>
    <mergeCell ref="H5:I5"/>
  </mergeCells>
  <hyperlinks>
    <hyperlink ref="A1" location="Turinys!A1" display="↖ atgal į turinį"/>
    <hyperlink ref="A1:B1" location="Turinys!A37" display="↖ atgal į turinį"/>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O22"/>
  <sheetViews>
    <sheetView showGridLines="0" zoomScaleNormal="100" workbookViewId="0">
      <selection activeCell="I10" sqref="I10"/>
    </sheetView>
  </sheetViews>
  <sheetFormatPr defaultRowHeight="14.25" x14ac:dyDescent="0.2"/>
  <cols>
    <col min="1" max="1" width="6.625" style="37" customWidth="1"/>
    <col min="2" max="2" width="34.25" style="37" customWidth="1"/>
    <col min="3" max="4" width="7.75" style="37" customWidth="1"/>
    <col min="5" max="7" width="8" style="37" customWidth="1"/>
    <col min="8" max="16384" width="9" style="37"/>
  </cols>
  <sheetData>
    <row r="1" spans="1:15" x14ac:dyDescent="0.2">
      <c r="A1" s="595" t="s">
        <v>0</v>
      </c>
      <c r="B1" s="595"/>
      <c r="C1" s="36"/>
      <c r="D1" s="36"/>
    </row>
    <row r="2" spans="1:15" ht="15" thickBot="1" x14ac:dyDescent="0.25"/>
    <row r="3" spans="1:15" x14ac:dyDescent="0.2">
      <c r="B3" s="602" t="s">
        <v>242</v>
      </c>
      <c r="C3" s="602"/>
      <c r="D3" s="602"/>
      <c r="E3" s="655"/>
      <c r="F3" s="655"/>
      <c r="G3" s="655"/>
    </row>
    <row r="4" spans="1:15" x14ac:dyDescent="0.2">
      <c r="B4" s="63"/>
      <c r="C4" s="63"/>
      <c r="D4" s="63"/>
      <c r="E4" s="64"/>
      <c r="F4" s="64"/>
      <c r="G4" s="64"/>
    </row>
    <row r="5" spans="1:15" x14ac:dyDescent="0.2">
      <c r="B5" s="252" t="s">
        <v>30</v>
      </c>
      <c r="C5" s="253">
        <v>2016</v>
      </c>
      <c r="D5" s="253">
        <v>2017</v>
      </c>
      <c r="E5" s="253">
        <v>2018</v>
      </c>
      <c r="F5" s="254" t="s">
        <v>31</v>
      </c>
      <c r="G5" s="255" t="s">
        <v>32</v>
      </c>
    </row>
    <row r="6" spans="1:15" x14ac:dyDescent="0.2">
      <c r="B6" s="256" t="s">
        <v>33</v>
      </c>
      <c r="C6" s="410">
        <v>40</v>
      </c>
      <c r="D6" s="410">
        <v>39.4</v>
      </c>
      <c r="E6" s="411">
        <v>34.200000000000003</v>
      </c>
      <c r="F6" s="411">
        <v>37.1</v>
      </c>
      <c r="G6" s="412">
        <v>36.700000000000003</v>
      </c>
      <c r="I6" s="65"/>
      <c r="J6" s="65"/>
      <c r="K6" s="65"/>
      <c r="L6" s="65"/>
    </row>
    <row r="7" spans="1:15" x14ac:dyDescent="0.2">
      <c r="B7" s="256" t="s">
        <v>227</v>
      </c>
      <c r="C7" s="410">
        <v>-2.6</v>
      </c>
      <c r="D7" s="410">
        <v>-0.6</v>
      </c>
      <c r="E7" s="411">
        <v>-5.2</v>
      </c>
      <c r="F7" s="411">
        <v>2.9</v>
      </c>
      <c r="G7" s="412">
        <v>-0.4</v>
      </c>
      <c r="I7" s="65"/>
      <c r="J7" s="65"/>
      <c r="K7" s="65"/>
      <c r="L7" s="65"/>
    </row>
    <row r="8" spans="1:15" x14ac:dyDescent="0.2">
      <c r="B8" s="256" t="s">
        <v>228</v>
      </c>
      <c r="C8" s="411">
        <v>1.4</v>
      </c>
      <c r="D8" s="411">
        <v>-2.5</v>
      </c>
      <c r="E8" s="411">
        <v>-1.1000000000000001</v>
      </c>
      <c r="F8" s="411">
        <v>1</v>
      </c>
      <c r="G8" s="412">
        <v>1.5</v>
      </c>
    </row>
    <row r="9" spans="1:15" x14ac:dyDescent="0.2">
      <c r="B9" s="256" t="s">
        <v>34</v>
      </c>
      <c r="C9" s="410">
        <v>-1.6</v>
      </c>
      <c r="D9" s="410">
        <v>-1.6</v>
      </c>
      <c r="E9" s="411">
        <v>-1.5</v>
      </c>
      <c r="F9" s="411">
        <v>-1</v>
      </c>
      <c r="G9" s="412">
        <v>-0.5</v>
      </c>
      <c r="I9"/>
      <c r="J9"/>
      <c r="K9"/>
      <c r="L9"/>
      <c r="M9"/>
      <c r="N9"/>
      <c r="O9"/>
    </row>
    <row r="10" spans="1:15" x14ac:dyDescent="0.2">
      <c r="B10" s="256" t="s">
        <v>35</v>
      </c>
      <c r="C10" s="410">
        <v>34.4</v>
      </c>
      <c r="D10" s="410">
        <v>33.6</v>
      </c>
      <c r="E10" s="411">
        <v>34.700000000000003</v>
      </c>
      <c r="F10" s="411">
        <v>36.1</v>
      </c>
      <c r="G10" s="412">
        <v>35.9</v>
      </c>
    </row>
    <row r="11" spans="1:15" x14ac:dyDescent="0.2">
      <c r="B11" s="256" t="s">
        <v>229</v>
      </c>
      <c r="C11" s="410">
        <v>1.1000000000000001</v>
      </c>
      <c r="D11" s="410">
        <v>0.8</v>
      </c>
      <c r="E11" s="411">
        <v>0.2</v>
      </c>
      <c r="F11" s="411">
        <v>1.6</v>
      </c>
      <c r="G11" s="412">
        <v>2.2000000000000002</v>
      </c>
    </row>
    <row r="12" spans="1:15" x14ac:dyDescent="0.2">
      <c r="B12" s="257" t="s">
        <v>230</v>
      </c>
      <c r="C12" s="413">
        <v>34.1</v>
      </c>
      <c r="D12" s="413">
        <v>33.1</v>
      </c>
      <c r="E12" s="414">
        <v>34</v>
      </c>
      <c r="F12" s="414">
        <v>35.1</v>
      </c>
      <c r="G12" s="415">
        <v>35.5</v>
      </c>
    </row>
    <row r="13" spans="1:15" x14ac:dyDescent="0.2">
      <c r="B13" s="258" t="s">
        <v>231</v>
      </c>
      <c r="C13" s="411">
        <v>0.3</v>
      </c>
      <c r="D13" s="411">
        <v>-3.3</v>
      </c>
      <c r="E13" s="411">
        <v>-1.3</v>
      </c>
      <c r="F13" s="411">
        <v>-0.6</v>
      </c>
      <c r="G13" s="412">
        <v>-0.7</v>
      </c>
    </row>
    <row r="14" spans="1:15" x14ac:dyDescent="0.2">
      <c r="B14" s="256" t="s">
        <v>232</v>
      </c>
      <c r="C14" s="410">
        <v>-0.2</v>
      </c>
      <c r="D14" s="410">
        <v>-2</v>
      </c>
      <c r="E14" s="411">
        <v>-1.7</v>
      </c>
      <c r="F14" s="411">
        <v>-0.6</v>
      </c>
      <c r="G14" s="412">
        <v>-0.7</v>
      </c>
    </row>
    <row r="15" spans="1:15" x14ac:dyDescent="0.2">
      <c r="B15" s="256" t="s">
        <v>233</v>
      </c>
      <c r="C15" s="410">
        <v>0.7</v>
      </c>
      <c r="D15" s="410">
        <v>-0.5</v>
      </c>
      <c r="E15" s="411">
        <v>-0.4</v>
      </c>
      <c r="F15" s="411">
        <v>0.3</v>
      </c>
      <c r="G15" s="412">
        <v>0.1</v>
      </c>
      <c r="H15" s="66"/>
    </row>
    <row r="16" spans="1:15" x14ac:dyDescent="0.2">
      <c r="B16" s="259" t="s">
        <v>234</v>
      </c>
      <c r="C16" s="416">
        <v>-1</v>
      </c>
      <c r="D16" s="416">
        <v>-1.5</v>
      </c>
      <c r="E16" s="417">
        <v>-1.3</v>
      </c>
      <c r="F16" s="417">
        <v>-0.9</v>
      </c>
      <c r="G16" s="418">
        <v>-0.8</v>
      </c>
      <c r="H16" s="66"/>
    </row>
    <row r="17" spans="2:7" x14ac:dyDescent="0.2">
      <c r="B17" s="261" t="s">
        <v>235</v>
      </c>
      <c r="C17" s="419">
        <v>0.5</v>
      </c>
      <c r="D17" s="419">
        <v>-1.3</v>
      </c>
      <c r="E17" s="420">
        <v>0.4</v>
      </c>
      <c r="F17" s="420" t="s">
        <v>226</v>
      </c>
      <c r="G17" s="421" t="s">
        <v>226</v>
      </c>
    </row>
    <row r="18" spans="2:7" ht="19.5" customHeight="1" x14ac:dyDescent="0.2">
      <c r="B18" s="260" t="s">
        <v>236</v>
      </c>
      <c r="C18" s="407">
        <v>-4</v>
      </c>
      <c r="D18" s="407">
        <v>2</v>
      </c>
      <c r="E18" s="408">
        <v>-4.2</v>
      </c>
      <c r="F18" s="408">
        <v>1.9</v>
      </c>
      <c r="G18" s="409">
        <v>-1.9</v>
      </c>
    </row>
    <row r="19" spans="2:7" s="142" customFormat="1" ht="15" customHeight="1" x14ac:dyDescent="0.2">
      <c r="B19" s="67"/>
      <c r="C19" s="67"/>
      <c r="D19" s="67"/>
      <c r="E19" s="68"/>
      <c r="F19" s="68"/>
      <c r="G19" s="68"/>
    </row>
    <row r="20" spans="2:7" ht="15" customHeight="1" thickBot="1" x14ac:dyDescent="0.25">
      <c r="B20" s="603" t="s">
        <v>237</v>
      </c>
      <c r="C20" s="656"/>
      <c r="D20" s="656"/>
      <c r="E20" s="656"/>
      <c r="F20" s="656"/>
      <c r="G20" s="656"/>
    </row>
    <row r="22" spans="2:7" x14ac:dyDescent="0.2">
      <c r="E22" s="65"/>
      <c r="F22" s="65"/>
      <c r="G22" s="65"/>
    </row>
  </sheetData>
  <mergeCells count="3">
    <mergeCell ref="A1:B1"/>
    <mergeCell ref="B3:G3"/>
    <mergeCell ref="B20:G20"/>
  </mergeCells>
  <hyperlinks>
    <hyperlink ref="A1" location="Turinys!A1" display="↖ atgal į turinį"/>
    <hyperlink ref="A1:B1" location="Turinys!A37" display="↖ atgal į turinį"/>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21"/>
  <sheetViews>
    <sheetView showGridLines="0" showRowColHeaders="0" zoomScaleNormal="100" workbookViewId="0">
      <selection activeCell="M19" sqref="M19"/>
    </sheetView>
  </sheetViews>
  <sheetFormatPr defaultRowHeight="14.25" x14ac:dyDescent="0.2"/>
  <cols>
    <col min="1" max="1" width="6.625" style="137" customWidth="1"/>
    <col min="2" max="8" width="9" style="137"/>
    <col min="9" max="9" width="7.375" style="137" customWidth="1"/>
    <col min="10" max="19" width="7.25" style="137" customWidth="1"/>
    <col min="20" max="16384" width="9" style="137"/>
  </cols>
  <sheetData>
    <row r="1" spans="1:19" x14ac:dyDescent="0.2">
      <c r="A1" s="600" t="s">
        <v>0</v>
      </c>
      <c r="B1" s="600"/>
    </row>
    <row r="2" spans="1:19" ht="15" thickBot="1" x14ac:dyDescent="0.25">
      <c r="A2" s="138"/>
      <c r="B2" s="138"/>
    </row>
    <row r="3" spans="1:19" ht="15" x14ac:dyDescent="0.25">
      <c r="A3" s="20"/>
      <c r="B3" s="161" t="s">
        <v>497</v>
      </c>
      <c r="C3" s="162"/>
      <c r="D3" s="162"/>
      <c r="E3" s="162"/>
      <c r="F3" s="162"/>
      <c r="G3" s="162"/>
      <c r="I3" s="147"/>
      <c r="J3" s="148">
        <v>2012</v>
      </c>
      <c r="K3" s="148">
        <v>2013</v>
      </c>
      <c r="L3" s="148">
        <v>2014</v>
      </c>
      <c r="M3" s="148">
        <v>2015</v>
      </c>
      <c r="N3" s="148">
        <v>2016</v>
      </c>
      <c r="O3" s="148">
        <v>2017</v>
      </c>
      <c r="P3" s="148">
        <v>2018</v>
      </c>
      <c r="Q3" s="148" t="s">
        <v>1</v>
      </c>
      <c r="R3" s="148" t="s">
        <v>3</v>
      </c>
      <c r="S3" s="149" t="s">
        <v>14</v>
      </c>
    </row>
    <row r="4" spans="1:19" x14ac:dyDescent="0.2">
      <c r="I4" s="150" t="s">
        <v>53</v>
      </c>
      <c r="J4" s="151">
        <v>39.799999999999997</v>
      </c>
      <c r="K4" s="151">
        <v>38.799999999999997</v>
      </c>
      <c r="L4" s="151">
        <v>40.5</v>
      </c>
      <c r="M4" s="151">
        <v>42.6</v>
      </c>
      <c r="N4" s="151">
        <v>40</v>
      </c>
      <c r="O4" s="151">
        <v>39.4</v>
      </c>
      <c r="P4" s="151">
        <v>34.200000000000003</v>
      </c>
      <c r="Q4" s="152">
        <v>37</v>
      </c>
      <c r="R4" s="152">
        <v>36.200000000000003</v>
      </c>
      <c r="S4" s="153">
        <v>35.4</v>
      </c>
    </row>
    <row r="5" spans="1:19" x14ac:dyDescent="0.2">
      <c r="I5" s="150"/>
      <c r="J5" s="151">
        <v>39.799999999999997</v>
      </c>
      <c r="K5" s="151">
        <v>38.799999999999997</v>
      </c>
      <c r="L5" s="151">
        <v>40.5</v>
      </c>
      <c r="M5" s="151">
        <v>42.6</v>
      </c>
      <c r="N5" s="151">
        <v>40</v>
      </c>
      <c r="O5" s="151">
        <v>39.4</v>
      </c>
      <c r="P5" s="151">
        <v>34.200000000000003</v>
      </c>
      <c r="Q5" s="151">
        <v>33.178626641195429</v>
      </c>
      <c r="R5" s="151">
        <v>29.837319018123946</v>
      </c>
      <c r="S5" s="154">
        <v>23.343129818261581</v>
      </c>
    </row>
    <row r="6" spans="1:19" x14ac:dyDescent="0.2">
      <c r="I6" s="150" t="s">
        <v>16</v>
      </c>
      <c r="J6" s="151"/>
      <c r="K6" s="151"/>
      <c r="L6" s="151"/>
      <c r="M6" s="151"/>
      <c r="N6" s="151"/>
      <c r="O6" s="151"/>
      <c r="P6" s="151"/>
      <c r="Q6" s="151">
        <v>1.1910547482641789</v>
      </c>
      <c r="R6" s="151">
        <v>2.1841777044665172</v>
      </c>
      <c r="S6" s="154">
        <v>4.1388759096382302</v>
      </c>
    </row>
    <row r="7" spans="1:19" x14ac:dyDescent="0.2">
      <c r="I7" s="150" t="s">
        <v>17</v>
      </c>
      <c r="J7" s="151"/>
      <c r="K7" s="151"/>
      <c r="L7" s="151"/>
      <c r="M7" s="151"/>
      <c r="N7" s="155"/>
      <c r="O7" s="151"/>
      <c r="P7" s="151"/>
      <c r="Q7" s="151">
        <v>0.84460042608657915</v>
      </c>
      <c r="R7" s="151">
        <v>1.5749457938090998</v>
      </c>
      <c r="S7" s="154">
        <v>2.9844207234844617</v>
      </c>
    </row>
    <row r="8" spans="1:19" x14ac:dyDescent="0.2">
      <c r="I8" s="150" t="s">
        <v>18</v>
      </c>
      <c r="J8" s="151"/>
      <c r="K8" s="151"/>
      <c r="L8" s="151"/>
      <c r="M8" s="151"/>
      <c r="N8" s="155"/>
      <c r="O8" s="151"/>
      <c r="P8" s="151"/>
      <c r="Q8" s="151">
        <v>1.3524999988451967</v>
      </c>
      <c r="R8" s="151">
        <v>2.60355748360044</v>
      </c>
      <c r="S8" s="154">
        <v>4.9335735486157262</v>
      </c>
    </row>
    <row r="9" spans="1:19" x14ac:dyDescent="0.2">
      <c r="I9" s="150" t="s">
        <v>18</v>
      </c>
      <c r="J9" s="151"/>
      <c r="K9" s="151"/>
      <c r="L9" s="151"/>
      <c r="M9" s="151"/>
      <c r="N9" s="155"/>
      <c r="O9" s="151"/>
      <c r="P9" s="151"/>
      <c r="Q9" s="151">
        <v>1.2640454097967933</v>
      </c>
      <c r="R9" s="151">
        <v>2.60355748360044</v>
      </c>
      <c r="S9" s="154">
        <v>4.9335735486157262</v>
      </c>
    </row>
    <row r="10" spans="1:19" x14ac:dyDescent="0.2">
      <c r="I10" s="150" t="s">
        <v>17</v>
      </c>
      <c r="J10" s="151"/>
      <c r="K10" s="151"/>
      <c r="L10" s="151"/>
      <c r="M10" s="151"/>
      <c r="N10" s="151"/>
      <c r="O10" s="151"/>
      <c r="P10" s="151"/>
      <c r="Q10" s="151">
        <v>0.72891672542216668</v>
      </c>
      <c r="R10" s="151">
        <v>1.5749457938090998</v>
      </c>
      <c r="S10" s="154">
        <v>2.9844207234844617</v>
      </c>
    </row>
    <row r="11" spans="1:19" x14ac:dyDescent="0.2">
      <c r="I11" s="150" t="s">
        <v>16</v>
      </c>
      <c r="J11" s="151"/>
      <c r="K11" s="151"/>
      <c r="L11" s="151"/>
      <c r="M11" s="151"/>
      <c r="N11" s="155"/>
      <c r="O11" s="151"/>
      <c r="P11" s="151"/>
      <c r="Q11" s="151">
        <v>0.9877836478956894</v>
      </c>
      <c r="R11" s="151">
        <v>2.1841777044665136</v>
      </c>
      <c r="S11" s="154">
        <v>4.138875909638223</v>
      </c>
    </row>
    <row r="12" spans="1:19" x14ac:dyDescent="0.2">
      <c r="I12" s="150" t="s">
        <v>52</v>
      </c>
      <c r="J12" s="156"/>
      <c r="K12" s="156"/>
      <c r="L12" s="156"/>
      <c r="M12" s="156"/>
      <c r="N12" s="156"/>
      <c r="O12" s="156"/>
      <c r="P12" s="156"/>
      <c r="Q12" s="151">
        <v>0.1</v>
      </c>
      <c r="R12" s="151">
        <v>0.5</v>
      </c>
      <c r="S12" s="154"/>
    </row>
    <row r="13" spans="1:19" x14ac:dyDescent="0.2">
      <c r="I13" s="157"/>
      <c r="J13" s="158"/>
      <c r="K13" s="158"/>
      <c r="L13" s="158"/>
      <c r="M13" s="158"/>
      <c r="N13" s="158"/>
      <c r="O13" s="158"/>
      <c r="P13" s="158"/>
      <c r="Q13" s="159">
        <v>37.1</v>
      </c>
      <c r="R13" s="159">
        <v>36.700000000000003</v>
      </c>
      <c r="S13" s="160"/>
    </row>
    <row r="16" spans="1:19" x14ac:dyDescent="0.2">
      <c r="I16" s="94"/>
      <c r="J16" s="94"/>
      <c r="K16" s="94"/>
      <c r="L16" s="94"/>
      <c r="M16" s="94"/>
      <c r="N16" s="94"/>
      <c r="O16" s="94"/>
      <c r="P16" s="94"/>
    </row>
    <row r="17" spans="2:16" x14ac:dyDescent="0.2">
      <c r="I17" s="145"/>
      <c r="J17" s="146"/>
      <c r="K17" s="146"/>
      <c r="L17" s="146"/>
      <c r="M17" s="146"/>
      <c r="N17" s="146"/>
      <c r="O17" s="94"/>
      <c r="P17" s="94"/>
    </row>
    <row r="18" spans="2:16" x14ac:dyDescent="0.2">
      <c r="I18" s="94"/>
      <c r="J18" s="94"/>
      <c r="K18" s="94"/>
      <c r="L18" s="94"/>
      <c r="M18" s="94"/>
      <c r="N18" s="94"/>
      <c r="O18" s="94"/>
      <c r="P18" s="94"/>
    </row>
    <row r="20" spans="2:16" ht="15" customHeight="1" x14ac:dyDescent="0.2">
      <c r="B20" s="696"/>
      <c r="C20" s="697"/>
      <c r="D20" s="697"/>
      <c r="E20" s="697"/>
      <c r="F20" s="697"/>
      <c r="G20" s="697"/>
    </row>
    <row r="21" spans="2:16" ht="40.5" customHeight="1" thickBot="1" x14ac:dyDescent="0.25">
      <c r="B21" s="639" t="s">
        <v>138</v>
      </c>
      <c r="C21" s="698"/>
      <c r="D21" s="698"/>
      <c r="E21" s="698"/>
      <c r="F21" s="698"/>
      <c r="G21" s="698"/>
    </row>
  </sheetData>
  <mergeCells count="3">
    <mergeCell ref="A1:B1"/>
    <mergeCell ref="B20:G20"/>
    <mergeCell ref="B21:G21"/>
  </mergeCells>
  <hyperlinks>
    <hyperlink ref="A1:B1" location="Turinys!A35" display="↖ atgal į turinį"/>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AB28"/>
  <sheetViews>
    <sheetView showGridLines="0" showRowColHeaders="0" zoomScaleNormal="100" workbookViewId="0">
      <selection activeCell="Q8" sqref="Q8"/>
    </sheetView>
  </sheetViews>
  <sheetFormatPr defaultColWidth="8.75" defaultRowHeight="14.25" x14ac:dyDescent="0.2"/>
  <cols>
    <col min="1" max="1" width="6.625" style="168" customWidth="1"/>
    <col min="2" max="13" width="8.75" style="168"/>
    <col min="14" max="14" width="25.125" style="168" customWidth="1"/>
    <col min="15" max="26" width="4.875" style="168" customWidth="1"/>
    <col min="27" max="28" width="6.125" style="168" customWidth="1"/>
    <col min="29" max="16384" width="8.75" style="168"/>
  </cols>
  <sheetData>
    <row r="1" spans="1:28" s="163" customFormat="1" x14ac:dyDescent="0.2">
      <c r="A1" s="600" t="s">
        <v>0</v>
      </c>
      <c r="B1" s="600"/>
      <c r="C1" s="137"/>
      <c r="D1" s="137"/>
      <c r="E1" s="137"/>
      <c r="F1" s="137"/>
      <c r="G1" s="137"/>
    </row>
    <row r="2" spans="1:28" s="164" customFormat="1" ht="15" thickBot="1" x14ac:dyDescent="0.25">
      <c r="A2" s="138"/>
      <c r="B2" s="138"/>
      <c r="C2" s="137"/>
      <c r="D2" s="137"/>
      <c r="E2" s="137"/>
      <c r="F2" s="137"/>
      <c r="G2" s="137"/>
    </row>
    <row r="3" spans="1:28" s="166" customFormat="1" ht="15" x14ac:dyDescent="0.25">
      <c r="A3" s="20"/>
      <c r="B3" s="161" t="s">
        <v>498</v>
      </c>
      <c r="C3" s="162"/>
      <c r="D3" s="162"/>
      <c r="E3" s="162"/>
      <c r="F3" s="162"/>
      <c r="G3" s="162"/>
      <c r="H3" s="162"/>
      <c r="I3" s="162"/>
      <c r="J3" s="162"/>
      <c r="K3" s="162"/>
      <c r="L3" s="162"/>
      <c r="N3" s="173"/>
      <c r="O3" s="174">
        <v>2007</v>
      </c>
      <c r="P3" s="174">
        <v>2008</v>
      </c>
      <c r="Q3" s="174">
        <v>2009</v>
      </c>
      <c r="R3" s="174">
        <v>2010</v>
      </c>
      <c r="S3" s="174">
        <v>2011</v>
      </c>
      <c r="T3" s="174">
        <v>2012</v>
      </c>
      <c r="U3" s="174">
        <v>2013</v>
      </c>
      <c r="V3" s="174">
        <v>2014</v>
      </c>
      <c r="W3" s="174">
        <v>2015</v>
      </c>
      <c r="X3" s="174">
        <v>2016</v>
      </c>
      <c r="Y3" s="174">
        <v>2017</v>
      </c>
      <c r="Z3" s="174">
        <v>2018</v>
      </c>
      <c r="AA3" s="174" t="s">
        <v>1</v>
      </c>
      <c r="AB3" s="175" t="s">
        <v>3</v>
      </c>
    </row>
    <row r="4" spans="1:28" x14ac:dyDescent="0.2">
      <c r="N4" s="176" t="s">
        <v>151</v>
      </c>
      <c r="O4" s="422">
        <v>12.993217645299501</v>
      </c>
      <c r="P4" s="422">
        <v>11.042330888396901</v>
      </c>
      <c r="Q4" s="422">
        <v>-7.9570737303031196</v>
      </c>
      <c r="R4" s="422">
        <v>-8.0897673631834408</v>
      </c>
      <c r="S4" s="422">
        <v>-4.5695964068894206</v>
      </c>
      <c r="T4" s="422">
        <v>-2.8425826807165322</v>
      </c>
      <c r="U4" s="422">
        <v>-1.3522938060335665</v>
      </c>
      <c r="V4" s="422">
        <v>-6.1506111803555363E-3</v>
      </c>
      <c r="W4" s="422">
        <v>-0.31510308308531076</v>
      </c>
      <c r="X4" s="422">
        <v>-0.37657613454533667</v>
      </c>
      <c r="Y4" s="422">
        <v>1.1368977122454327</v>
      </c>
      <c r="Z4" s="422">
        <v>1.7721712453671934</v>
      </c>
      <c r="AA4" s="422">
        <v>1.5118463447552077</v>
      </c>
      <c r="AB4" s="423">
        <v>0.99895087666488358</v>
      </c>
    </row>
    <row r="5" spans="1:28" x14ac:dyDescent="0.2">
      <c r="N5" s="177" t="s">
        <v>152</v>
      </c>
      <c r="O5" s="424">
        <v>-2.3556722467436622</v>
      </c>
      <c r="P5" s="424">
        <v>-2.3847906557106366</v>
      </c>
      <c r="Q5" s="424">
        <v>2.4404045956003353</v>
      </c>
      <c r="R5" s="424">
        <v>2.7299401033104695</v>
      </c>
      <c r="S5" s="424">
        <v>0.54790167189380901</v>
      </c>
      <c r="T5" s="424">
        <v>1.0493750490266078</v>
      </c>
      <c r="U5" s="424">
        <v>1.1629996047954909</v>
      </c>
      <c r="V5" s="424">
        <v>0.1150388039196184</v>
      </c>
      <c r="W5" s="424">
        <v>0.4180032315726756</v>
      </c>
      <c r="X5" s="424">
        <v>0.40774208286494917</v>
      </c>
      <c r="Y5" s="424">
        <v>-0.41497563442683516</v>
      </c>
      <c r="Z5" s="424">
        <v>-0.26973771557532333</v>
      </c>
      <c r="AA5" s="424">
        <v>-0.55539748875772466</v>
      </c>
      <c r="AB5" s="425">
        <v>-0.29537546485987265</v>
      </c>
    </row>
    <row r="6" spans="1:28" x14ac:dyDescent="0.2">
      <c r="N6" s="164"/>
      <c r="O6" s="165"/>
      <c r="P6" s="165"/>
      <c r="Q6" s="165"/>
      <c r="R6" s="165"/>
      <c r="S6" s="165"/>
      <c r="T6" s="165"/>
      <c r="U6" s="165"/>
      <c r="V6" s="165"/>
      <c r="W6" s="165"/>
      <c r="X6" s="165"/>
      <c r="Y6" s="165"/>
      <c r="Z6" s="165"/>
      <c r="AA6" s="165"/>
      <c r="AB6" s="164"/>
    </row>
    <row r="7" spans="1:28" ht="15" x14ac:dyDescent="0.25">
      <c r="N7" s="172"/>
      <c r="O7" s="167"/>
      <c r="P7" s="167"/>
      <c r="Q7" s="167"/>
      <c r="R7" s="167"/>
      <c r="S7" s="167"/>
      <c r="T7" s="167"/>
      <c r="U7" s="167"/>
      <c r="V7" s="167"/>
      <c r="W7" s="167"/>
      <c r="X7" s="167"/>
      <c r="Y7" s="167"/>
      <c r="Z7" s="167"/>
      <c r="AA7" s="167"/>
      <c r="AB7" s="166"/>
    </row>
    <row r="13" spans="1:28" ht="16.5" x14ac:dyDescent="0.3">
      <c r="C13" s="169"/>
      <c r="D13" s="169"/>
      <c r="E13" s="169"/>
      <c r="F13" s="169"/>
      <c r="G13" s="169"/>
      <c r="H13" s="169"/>
      <c r="I13" s="169"/>
      <c r="J13" s="169"/>
      <c r="K13" s="169"/>
      <c r="L13" s="169"/>
    </row>
    <row r="14" spans="1:28" ht="16.5" x14ac:dyDescent="0.3">
      <c r="C14" s="169"/>
      <c r="D14" s="169"/>
      <c r="E14" s="169"/>
      <c r="F14" s="169"/>
      <c r="G14" s="169"/>
      <c r="H14" s="169"/>
      <c r="I14" s="169"/>
      <c r="J14" s="169"/>
      <c r="K14" s="169"/>
      <c r="L14" s="169"/>
    </row>
    <row r="15" spans="1:28" ht="16.5" x14ac:dyDescent="0.3">
      <c r="C15" s="169"/>
      <c r="D15" s="169"/>
      <c r="E15" s="169"/>
      <c r="F15" s="169"/>
      <c r="G15" s="169"/>
      <c r="H15" s="169"/>
      <c r="I15" s="169"/>
      <c r="J15" s="169"/>
      <c r="K15" s="169"/>
      <c r="L15" s="169"/>
    </row>
    <row r="16" spans="1:28" ht="16.5" x14ac:dyDescent="0.3">
      <c r="C16" s="169"/>
      <c r="D16" s="169"/>
      <c r="E16" s="169"/>
      <c r="F16" s="169"/>
      <c r="G16" s="169"/>
      <c r="H16" s="169"/>
      <c r="I16" s="169"/>
      <c r="J16" s="169"/>
      <c r="K16" s="169"/>
      <c r="L16" s="169"/>
    </row>
    <row r="17" spans="2:12" ht="16.5" x14ac:dyDescent="0.3">
      <c r="C17" s="169"/>
      <c r="D17" s="169"/>
      <c r="E17" s="169"/>
      <c r="F17" s="169"/>
      <c r="G17" s="169"/>
      <c r="H17" s="169"/>
      <c r="I17" s="169"/>
      <c r="J17" s="169"/>
      <c r="K17" s="169"/>
      <c r="L17" s="169"/>
    </row>
    <row r="19" spans="2:12" x14ac:dyDescent="0.2">
      <c r="C19" s="170"/>
    </row>
    <row r="22" spans="2:12" x14ac:dyDescent="0.2">
      <c r="B22" s="171"/>
    </row>
    <row r="28" spans="2:12" ht="15" thickBot="1" x14ac:dyDescent="0.25">
      <c r="B28" s="603" t="s">
        <v>62</v>
      </c>
      <c r="C28" s="603"/>
      <c r="D28" s="603"/>
      <c r="E28" s="656"/>
      <c r="F28" s="656"/>
      <c r="G28" s="656"/>
      <c r="H28" s="603"/>
      <c r="I28" s="603"/>
      <c r="J28" s="603"/>
      <c r="K28" s="656"/>
      <c r="L28" s="656"/>
    </row>
  </sheetData>
  <mergeCells count="3">
    <mergeCell ref="A1:B1"/>
    <mergeCell ref="B28:G28"/>
    <mergeCell ref="H28:L28"/>
  </mergeCells>
  <hyperlinks>
    <hyperlink ref="A1:B1" location="Turinys!A35" display="↖ atgal į turinį"/>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ABD9"/>
  </sheetPr>
  <dimension ref="A1:I19"/>
  <sheetViews>
    <sheetView showGridLines="0" showRowColHeaders="0" zoomScaleNormal="100" workbookViewId="0"/>
  </sheetViews>
  <sheetFormatPr defaultRowHeight="14.25" x14ac:dyDescent="0.2"/>
  <cols>
    <col min="1" max="1" width="6.625" style="137" customWidth="1"/>
    <col min="2" max="2" width="3.5" style="137" customWidth="1"/>
    <col min="3" max="3" width="50.375" style="137" customWidth="1"/>
    <col min="4" max="4" width="7.75" style="137" customWidth="1"/>
    <col min="5" max="7" width="8" style="137" customWidth="1"/>
    <col min="8" max="16384" width="9" style="137"/>
  </cols>
  <sheetData>
    <row r="1" spans="1:9" x14ac:dyDescent="0.2">
      <c r="A1" s="355" t="s">
        <v>0</v>
      </c>
      <c r="B1" s="355"/>
      <c r="C1" s="342"/>
      <c r="D1" s="136"/>
    </row>
    <row r="2" spans="1:9" ht="15" thickBot="1" x14ac:dyDescent="0.25"/>
    <row r="3" spans="1:9" x14ac:dyDescent="0.2">
      <c r="B3" s="621" t="s">
        <v>238</v>
      </c>
      <c r="C3" s="621"/>
      <c r="D3" s="621"/>
      <c r="E3" s="629"/>
      <c r="F3" s="629"/>
      <c r="G3" s="629"/>
      <c r="H3" s="622"/>
      <c r="I3" s="622"/>
    </row>
    <row r="4" spans="1:9" x14ac:dyDescent="0.2">
      <c r="B4" s="63"/>
      <c r="C4" s="63"/>
      <c r="D4" s="63"/>
      <c r="E4" s="178"/>
      <c r="F4" s="178"/>
      <c r="G4" s="178"/>
      <c r="H4" s="93"/>
      <c r="I4" s="93"/>
    </row>
    <row r="5" spans="1:9" x14ac:dyDescent="0.2">
      <c r="B5" s="640" t="s">
        <v>153</v>
      </c>
      <c r="C5" s="699" t="s">
        <v>154</v>
      </c>
      <c r="D5" s="640" t="s">
        <v>155</v>
      </c>
      <c r="E5" s="640"/>
      <c r="F5" s="640"/>
      <c r="G5" s="640"/>
      <c r="H5" s="640"/>
      <c r="I5" s="640"/>
    </row>
    <row r="6" spans="1:9" x14ac:dyDescent="0.2">
      <c r="B6" s="637"/>
      <c r="C6" s="635"/>
      <c r="D6" s="633">
        <v>2018</v>
      </c>
      <c r="E6" s="633"/>
      <c r="F6" s="633">
        <v>2019</v>
      </c>
      <c r="G6" s="633"/>
      <c r="H6" s="633">
        <v>2020</v>
      </c>
      <c r="I6" s="701"/>
    </row>
    <row r="7" spans="1:9" x14ac:dyDescent="0.2">
      <c r="B7" s="638"/>
      <c r="C7" s="700"/>
      <c r="D7" s="179" t="s">
        <v>53</v>
      </c>
      <c r="E7" s="179" t="s">
        <v>52</v>
      </c>
      <c r="F7" s="179" t="s">
        <v>53</v>
      </c>
      <c r="G7" s="179" t="s">
        <v>52</v>
      </c>
      <c r="H7" s="179" t="s">
        <v>53</v>
      </c>
      <c r="I7" s="180" t="s">
        <v>52</v>
      </c>
    </row>
    <row r="8" spans="1:9" x14ac:dyDescent="0.2">
      <c r="B8" s="181" t="s">
        <v>156</v>
      </c>
      <c r="C8" s="182" t="s">
        <v>157</v>
      </c>
      <c r="D8" s="205">
        <v>0.7</v>
      </c>
      <c r="E8" s="205">
        <v>0.7</v>
      </c>
      <c r="F8" s="205">
        <v>0.4</v>
      </c>
      <c r="G8" s="205">
        <v>0.1</v>
      </c>
      <c r="H8" s="205">
        <v>0.2</v>
      </c>
      <c r="I8" s="205" t="s">
        <v>81</v>
      </c>
    </row>
    <row r="9" spans="1:9" x14ac:dyDescent="0.2">
      <c r="B9" s="183" t="s">
        <v>158</v>
      </c>
      <c r="C9" s="184" t="s">
        <v>159</v>
      </c>
      <c r="D9" s="262">
        <v>0</v>
      </c>
      <c r="E9" s="262">
        <v>0</v>
      </c>
      <c r="F9" s="262">
        <v>0.1</v>
      </c>
      <c r="G9" s="262">
        <v>0.1</v>
      </c>
      <c r="H9" s="262">
        <v>0</v>
      </c>
      <c r="I9" s="262">
        <v>0</v>
      </c>
    </row>
    <row r="10" spans="1:9" x14ac:dyDescent="0.2">
      <c r="B10" s="183" t="s">
        <v>160</v>
      </c>
      <c r="C10" s="184" t="s">
        <v>161</v>
      </c>
      <c r="D10" s="262">
        <v>2.9</v>
      </c>
      <c r="E10" s="262">
        <v>1.8</v>
      </c>
      <c r="F10" s="262">
        <v>2</v>
      </c>
      <c r="G10" s="262">
        <v>1.5</v>
      </c>
      <c r="H10" s="262">
        <v>0.9</v>
      </c>
      <c r="I10" s="262">
        <v>1</v>
      </c>
    </row>
    <row r="11" spans="1:9" x14ac:dyDescent="0.2">
      <c r="B11" s="183" t="s">
        <v>162</v>
      </c>
      <c r="C11" s="184" t="s">
        <v>163</v>
      </c>
      <c r="D11" s="262">
        <v>1.2</v>
      </c>
      <c r="E11" s="262">
        <v>0.7</v>
      </c>
      <c r="F11" s="262">
        <v>0.8</v>
      </c>
      <c r="G11" s="262">
        <v>0.6</v>
      </c>
      <c r="H11" s="262">
        <v>0.4</v>
      </c>
      <c r="I11" s="262">
        <v>0.4</v>
      </c>
    </row>
    <row r="12" spans="1:9" x14ac:dyDescent="0.2">
      <c r="B12" s="183" t="s">
        <v>164</v>
      </c>
      <c r="C12" s="184" t="s">
        <v>165</v>
      </c>
      <c r="D12" s="262" t="s">
        <v>19</v>
      </c>
      <c r="E12" s="262">
        <v>0</v>
      </c>
      <c r="F12" s="262" t="s">
        <v>2</v>
      </c>
      <c r="G12" s="262" t="s">
        <v>80</v>
      </c>
      <c r="H12" s="262" t="s">
        <v>166</v>
      </c>
      <c r="I12" s="262" t="s">
        <v>79</v>
      </c>
    </row>
    <row r="13" spans="1:9" x14ac:dyDescent="0.2">
      <c r="B13" s="183" t="s">
        <v>167</v>
      </c>
      <c r="C13" s="184" t="s">
        <v>168</v>
      </c>
      <c r="D13" s="262">
        <v>0.9</v>
      </c>
      <c r="E13" s="262">
        <v>0.9</v>
      </c>
      <c r="F13" s="262">
        <v>0.9</v>
      </c>
      <c r="G13" s="262">
        <v>0.9</v>
      </c>
      <c r="H13" s="262">
        <v>0.7</v>
      </c>
      <c r="I13" s="262">
        <v>0.7</v>
      </c>
    </row>
    <row r="14" spans="1:9" x14ac:dyDescent="0.2">
      <c r="B14" s="183" t="s">
        <v>169</v>
      </c>
      <c r="C14" s="184" t="s">
        <v>170</v>
      </c>
      <c r="D14" s="262">
        <v>0.4</v>
      </c>
      <c r="E14" s="262">
        <v>0.9</v>
      </c>
      <c r="F14" s="262">
        <v>0.4</v>
      </c>
      <c r="G14" s="262">
        <v>0.3</v>
      </c>
      <c r="H14" s="262">
        <v>0.4</v>
      </c>
      <c r="I14" s="262">
        <v>0</v>
      </c>
    </row>
    <row r="15" spans="1:9" x14ac:dyDescent="0.2">
      <c r="B15" s="181" t="s">
        <v>171</v>
      </c>
      <c r="C15" s="182" t="s">
        <v>172</v>
      </c>
      <c r="D15" s="205" t="s">
        <v>173</v>
      </c>
      <c r="E15" s="205" t="s">
        <v>173</v>
      </c>
      <c r="F15" s="205">
        <v>0</v>
      </c>
      <c r="G15" s="205" t="s">
        <v>80</v>
      </c>
      <c r="H15" s="205">
        <v>0</v>
      </c>
      <c r="I15" s="205" t="s">
        <v>166</v>
      </c>
    </row>
    <row r="16" spans="1:9" x14ac:dyDescent="0.2">
      <c r="B16" s="185"/>
      <c r="C16" s="186"/>
      <c r="D16" s="185"/>
      <c r="E16" s="185"/>
      <c r="F16" s="185"/>
      <c r="G16" s="185"/>
      <c r="H16" s="185"/>
      <c r="I16" s="185"/>
    </row>
    <row r="17" spans="2:9" ht="15" thickBot="1" x14ac:dyDescent="0.25">
      <c r="B17" s="628" t="s">
        <v>505</v>
      </c>
      <c r="C17" s="628"/>
      <c r="D17" s="628"/>
      <c r="E17" s="628"/>
      <c r="F17" s="628"/>
      <c r="G17" s="628"/>
      <c r="H17" s="628"/>
      <c r="I17" s="628"/>
    </row>
    <row r="19" spans="2:9" x14ac:dyDescent="0.2">
      <c r="E19" s="65"/>
      <c r="F19" s="65"/>
      <c r="G19" s="65"/>
    </row>
  </sheetData>
  <mergeCells count="8">
    <mergeCell ref="B17:I17"/>
    <mergeCell ref="B3:I3"/>
    <mergeCell ref="B5:B7"/>
    <mergeCell ref="C5:C7"/>
    <mergeCell ref="D5:I5"/>
    <mergeCell ref="D6:E6"/>
    <mergeCell ref="F6:G6"/>
    <mergeCell ref="H6:I6"/>
  </mergeCells>
  <hyperlinks>
    <hyperlink ref="A1" location="Turinys!A1" display="↖ atgal į turinį"/>
    <hyperlink ref="A1:B1" location="Turinys!A37" display="↖ atgal į turinį"/>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T21"/>
  <sheetViews>
    <sheetView showGridLines="0" zoomScaleNormal="100" workbookViewId="0">
      <selection activeCell="K21" sqref="K21"/>
    </sheetView>
  </sheetViews>
  <sheetFormatPr defaultRowHeight="14.25" x14ac:dyDescent="0.2"/>
  <cols>
    <col min="1" max="1" width="6.625" style="137" customWidth="1"/>
    <col min="2" max="7" width="9" style="137"/>
    <col min="8" max="8" width="5" style="137" customWidth="1"/>
    <col min="9" max="9" width="9" style="137"/>
    <col min="10" max="10" width="7.375" style="137" customWidth="1"/>
    <col min="11" max="20" width="7.25" style="137" customWidth="1"/>
    <col min="21" max="16384" width="9" style="137"/>
  </cols>
  <sheetData>
    <row r="1" spans="1:20" x14ac:dyDescent="0.2">
      <c r="A1" s="600" t="s">
        <v>0</v>
      </c>
      <c r="B1" s="600"/>
    </row>
    <row r="2" spans="1:20" ht="15" thickBot="1" x14ac:dyDescent="0.25">
      <c r="A2" s="138"/>
      <c r="B2" s="138"/>
    </row>
    <row r="3" spans="1:20" ht="15" x14ac:dyDescent="0.25">
      <c r="A3" s="20"/>
      <c r="B3" s="161" t="s">
        <v>499</v>
      </c>
      <c r="C3" s="162"/>
      <c r="D3" s="162"/>
      <c r="E3" s="162"/>
      <c r="F3" s="162"/>
      <c r="G3" s="162"/>
      <c r="H3" s="162"/>
      <c r="J3" s="147"/>
      <c r="K3" s="148">
        <v>2012</v>
      </c>
      <c r="L3" s="148">
        <v>2013</v>
      </c>
      <c r="M3" s="148">
        <v>2014</v>
      </c>
      <c r="N3" s="148">
        <v>2015</v>
      </c>
      <c r="O3" s="148">
        <v>2016</v>
      </c>
      <c r="P3" s="148">
        <v>2017</v>
      </c>
      <c r="Q3" s="148">
        <v>2018</v>
      </c>
      <c r="R3" s="148" t="s">
        <v>1</v>
      </c>
      <c r="S3" s="148" t="s">
        <v>3</v>
      </c>
      <c r="T3" s="149" t="s">
        <v>14</v>
      </c>
    </row>
    <row r="4" spans="1:20" x14ac:dyDescent="0.2">
      <c r="J4" s="150" t="s">
        <v>53</v>
      </c>
      <c r="K4" s="426">
        <v>-2.7669266113160171</v>
      </c>
      <c r="L4" s="426">
        <v>-1.4038241263650364</v>
      </c>
      <c r="M4" s="426">
        <v>-1.1562662572272644</v>
      </c>
      <c r="N4" s="426">
        <v>-0.72881487280052648</v>
      </c>
      <c r="O4" s="426">
        <v>-0.29532288597672218</v>
      </c>
      <c r="P4" s="426">
        <v>-0.57131047861754902</v>
      </c>
      <c r="Q4" s="426">
        <v>-0.49159912153840291</v>
      </c>
      <c r="R4" s="427">
        <v>-0.4</v>
      </c>
      <c r="S4" s="427">
        <v>-0.3</v>
      </c>
      <c r="T4" s="428">
        <v>0</v>
      </c>
    </row>
    <row r="5" spans="1:20" x14ac:dyDescent="0.2">
      <c r="J5" s="150"/>
      <c r="K5" s="426">
        <v>-2.7669266113160171</v>
      </c>
      <c r="L5" s="426">
        <v>-1.4038241263650364</v>
      </c>
      <c r="M5" s="426">
        <v>-1.1562662572272644</v>
      </c>
      <c r="N5" s="426">
        <v>-0.72881487280052648</v>
      </c>
      <c r="O5" s="426">
        <v>-0.29532288597672218</v>
      </c>
      <c r="P5" s="426">
        <v>-0.57131047861754902</v>
      </c>
      <c r="Q5" s="426">
        <v>-0.49159912153840291</v>
      </c>
      <c r="R5" s="426">
        <v>-0.94076673182791559</v>
      </c>
      <c r="S5" s="426">
        <v>-0.94898907103145946</v>
      </c>
      <c r="T5" s="429">
        <v>-0.87448169360663663</v>
      </c>
    </row>
    <row r="6" spans="1:20" x14ac:dyDescent="0.2">
      <c r="J6" s="150" t="s">
        <v>16</v>
      </c>
      <c r="K6" s="426"/>
      <c r="L6" s="426"/>
      <c r="M6" s="426"/>
      <c r="N6" s="426"/>
      <c r="O6" s="426"/>
      <c r="P6" s="426"/>
      <c r="Q6" s="426"/>
      <c r="R6" s="426">
        <v>0.18563411278047348</v>
      </c>
      <c r="S6" s="426">
        <v>0.22278461916086645</v>
      </c>
      <c r="T6" s="429">
        <v>0.30019160532806688</v>
      </c>
    </row>
    <row r="7" spans="1:20" x14ac:dyDescent="0.2">
      <c r="J7" s="150" t="s">
        <v>17</v>
      </c>
      <c r="K7" s="426"/>
      <c r="L7" s="426"/>
      <c r="M7" s="426"/>
      <c r="N7" s="426"/>
      <c r="O7" s="430"/>
      <c r="P7" s="426"/>
      <c r="Q7" s="426"/>
      <c r="R7" s="426">
        <v>0.13385525569335588</v>
      </c>
      <c r="S7" s="426">
        <v>0.16064338453563343</v>
      </c>
      <c r="T7" s="429">
        <v>0.21645926756848688</v>
      </c>
    </row>
    <row r="8" spans="1:20" x14ac:dyDescent="0.2">
      <c r="J8" s="150" t="s">
        <v>18</v>
      </c>
      <c r="K8" s="426"/>
      <c r="L8" s="426"/>
      <c r="M8" s="426"/>
      <c r="N8" s="426"/>
      <c r="O8" s="430"/>
      <c r="P8" s="426"/>
      <c r="Q8" s="426"/>
      <c r="R8" s="426">
        <v>0.22127736335408621</v>
      </c>
      <c r="S8" s="426">
        <v>0.2655610673349596</v>
      </c>
      <c r="T8" s="429">
        <v>0.35783082071008304</v>
      </c>
    </row>
    <row r="9" spans="1:20" x14ac:dyDescent="0.2">
      <c r="J9" s="150" t="s">
        <v>18</v>
      </c>
      <c r="K9" s="426"/>
      <c r="L9" s="426"/>
      <c r="M9" s="426"/>
      <c r="N9" s="426"/>
      <c r="O9" s="430"/>
      <c r="P9" s="426"/>
      <c r="Q9" s="426"/>
      <c r="R9" s="426">
        <v>0.22127736335408613</v>
      </c>
      <c r="S9" s="426">
        <v>0.26556106733495954</v>
      </c>
      <c r="T9" s="429">
        <v>0.35783082071008243</v>
      </c>
    </row>
    <row r="10" spans="1:20" x14ac:dyDescent="0.2">
      <c r="J10" s="150" t="s">
        <v>17</v>
      </c>
      <c r="K10" s="426"/>
      <c r="L10" s="426"/>
      <c r="M10" s="426"/>
      <c r="N10" s="426"/>
      <c r="O10" s="426"/>
      <c r="P10" s="426"/>
      <c r="Q10" s="426"/>
      <c r="R10" s="426">
        <v>0.13385525569335613</v>
      </c>
      <c r="S10" s="426">
        <v>0.16064338453563354</v>
      </c>
      <c r="T10" s="429">
        <v>0.21645926756848716</v>
      </c>
    </row>
    <row r="11" spans="1:20" x14ac:dyDescent="0.2">
      <c r="J11" s="150" t="s">
        <v>16</v>
      </c>
      <c r="K11" s="426"/>
      <c r="L11" s="426"/>
      <c r="M11" s="426"/>
      <c r="N11" s="426"/>
      <c r="O11" s="430"/>
      <c r="P11" s="426"/>
      <c r="Q11" s="426"/>
      <c r="R11" s="426">
        <v>0.18563411278047298</v>
      </c>
      <c r="S11" s="426">
        <v>0.22278461916086612</v>
      </c>
      <c r="T11" s="429">
        <v>0.30019160532806677</v>
      </c>
    </row>
    <row r="12" spans="1:20" x14ac:dyDescent="0.2">
      <c r="J12" s="150" t="s">
        <v>52</v>
      </c>
      <c r="K12" s="431"/>
      <c r="L12" s="431"/>
      <c r="M12" s="431"/>
      <c r="N12" s="431"/>
      <c r="O12" s="431"/>
      <c r="P12" s="431"/>
      <c r="Q12" s="431"/>
      <c r="R12" s="426">
        <v>-0.15660838068532645</v>
      </c>
      <c r="S12" s="426">
        <v>-0.36678384554519911</v>
      </c>
      <c r="T12" s="429"/>
    </row>
    <row r="13" spans="1:20" x14ac:dyDescent="0.2">
      <c r="J13" s="157"/>
      <c r="K13" s="432"/>
      <c r="L13" s="432"/>
      <c r="M13" s="432"/>
      <c r="N13" s="432"/>
      <c r="O13" s="432"/>
      <c r="P13" s="432"/>
      <c r="Q13" s="432"/>
      <c r="R13" s="433">
        <v>-0.55660838068532648</v>
      </c>
      <c r="S13" s="433">
        <v>-0.66678384554519909</v>
      </c>
      <c r="T13" s="434"/>
    </row>
    <row r="16" spans="1:20" x14ac:dyDescent="0.2">
      <c r="J16" s="94"/>
      <c r="K16" s="94"/>
      <c r="L16" s="94"/>
      <c r="M16" s="94"/>
      <c r="N16" s="94"/>
      <c r="O16" s="94"/>
      <c r="P16" s="94"/>
      <c r="Q16" s="94"/>
    </row>
    <row r="17" spans="2:17" x14ac:dyDescent="0.2">
      <c r="J17" s="145"/>
      <c r="K17" s="146"/>
      <c r="L17" s="146"/>
      <c r="M17" s="146"/>
      <c r="N17" s="146"/>
      <c r="O17" s="146"/>
      <c r="P17" s="94"/>
      <c r="Q17" s="94"/>
    </row>
    <row r="18" spans="2:17" x14ac:dyDescent="0.2">
      <c r="J18" s="94"/>
      <c r="K18" s="94"/>
      <c r="L18" s="94"/>
      <c r="M18" s="94"/>
      <c r="N18" s="94"/>
      <c r="O18" s="94"/>
      <c r="P18" s="94"/>
      <c r="Q18" s="94"/>
    </row>
    <row r="20" spans="2:17" ht="15" customHeight="1" x14ac:dyDescent="0.2">
      <c r="B20" s="696"/>
      <c r="C20" s="697"/>
      <c r="D20" s="697"/>
      <c r="E20" s="697"/>
      <c r="F20" s="697"/>
      <c r="G20" s="697"/>
    </row>
    <row r="21" spans="2:17" ht="42" customHeight="1" thickBot="1" x14ac:dyDescent="0.25">
      <c r="B21" s="608" t="s">
        <v>138</v>
      </c>
      <c r="C21" s="608"/>
      <c r="D21" s="608"/>
      <c r="E21" s="608"/>
      <c r="F21" s="608"/>
      <c r="G21" s="608"/>
      <c r="H21" s="608"/>
    </row>
  </sheetData>
  <mergeCells count="3">
    <mergeCell ref="A1:B1"/>
    <mergeCell ref="B20:G20"/>
    <mergeCell ref="B21:H21"/>
  </mergeCells>
  <hyperlinks>
    <hyperlink ref="A1:B1" location="Turinys!A35" display="↖ atgal į turinį"/>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11"/>
  <sheetViews>
    <sheetView showGridLines="0" zoomScaleNormal="100" workbookViewId="0">
      <selection activeCell="S10" sqref="S10"/>
    </sheetView>
  </sheetViews>
  <sheetFormatPr defaultRowHeight="14.25" x14ac:dyDescent="0.2"/>
  <cols>
    <col min="10" max="10" width="9" customWidth="1"/>
  </cols>
  <sheetData>
    <row r="1" spans="1:10" x14ac:dyDescent="0.2">
      <c r="A1" s="595" t="s">
        <v>0</v>
      </c>
      <c r="B1" s="595"/>
    </row>
    <row r="3" spans="1:10" x14ac:dyDescent="0.2">
      <c r="B3" s="597" t="s">
        <v>531</v>
      </c>
      <c r="C3" s="597"/>
      <c r="D3" s="597"/>
      <c r="E3" s="597"/>
      <c r="F3" s="597"/>
      <c r="G3" s="597"/>
      <c r="I3" s="5">
        <v>2012</v>
      </c>
      <c r="J3" s="8">
        <v>-3.1454952773194904</v>
      </c>
    </row>
    <row r="4" spans="1:10" x14ac:dyDescent="0.2">
      <c r="B4" s="597"/>
      <c r="C4" s="597"/>
      <c r="D4" s="597"/>
      <c r="E4" s="597"/>
      <c r="F4" s="597"/>
      <c r="G4" s="597"/>
      <c r="I4" s="3">
        <v>2013</v>
      </c>
      <c r="J4" s="9">
        <v>-2.6099203160480346</v>
      </c>
    </row>
    <row r="5" spans="1:10" x14ac:dyDescent="0.2">
      <c r="I5" s="3">
        <v>2014</v>
      </c>
      <c r="J5" s="9">
        <v>-0.61926316626664135</v>
      </c>
    </row>
    <row r="6" spans="1:10" x14ac:dyDescent="0.2">
      <c r="I6" s="3">
        <v>2015</v>
      </c>
      <c r="J6" s="9">
        <v>-0.26208859723402944</v>
      </c>
    </row>
    <row r="7" spans="1:10" x14ac:dyDescent="0.2">
      <c r="I7" s="3">
        <v>2016</v>
      </c>
      <c r="J7" s="9">
        <v>0.24170237403427614</v>
      </c>
    </row>
    <row r="8" spans="1:10" x14ac:dyDescent="0.2">
      <c r="I8" s="3">
        <v>2017</v>
      </c>
      <c r="J8" s="9">
        <v>0.48636160019946062</v>
      </c>
    </row>
    <row r="9" spans="1:10" x14ac:dyDescent="0.2">
      <c r="I9" s="3">
        <v>2018</v>
      </c>
      <c r="J9" s="9">
        <v>0.6593764230237058</v>
      </c>
    </row>
    <row r="10" spans="1:10" x14ac:dyDescent="0.2">
      <c r="I10" s="3">
        <v>2019</v>
      </c>
      <c r="J10" s="9">
        <v>0.10023973579229534</v>
      </c>
    </row>
    <row r="11" spans="1:10" x14ac:dyDescent="0.2">
      <c r="I11" s="4">
        <v>2020</v>
      </c>
      <c r="J11" s="10">
        <v>-0.231112379316916</v>
      </c>
    </row>
  </sheetData>
  <mergeCells count="2">
    <mergeCell ref="A1:B1"/>
    <mergeCell ref="B3:G4"/>
  </mergeCells>
  <hyperlinks>
    <hyperlink ref="A1" location="Turinys!A1" display="↖ atgal į turinį"/>
    <hyperlink ref="A1:B1" location="Turinys!A10" display="↖ atgal į turinį"/>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314"/>
  <sheetViews>
    <sheetView showGridLines="0" zoomScaleNormal="100" workbookViewId="0">
      <selection sqref="A1:C1"/>
    </sheetView>
  </sheetViews>
  <sheetFormatPr defaultRowHeight="14.25" x14ac:dyDescent="0.2"/>
  <cols>
    <col min="1" max="1" width="9" style="343"/>
    <col min="2" max="2" width="39.875" style="263" customWidth="1"/>
    <col min="3" max="6" width="10.25" style="263" customWidth="1"/>
    <col min="7" max="8" width="9" style="263"/>
    <col min="9" max="11" width="9" style="98"/>
    <col min="12" max="16384" width="9" style="263"/>
  </cols>
  <sheetData>
    <row r="1" spans="1:11" x14ac:dyDescent="0.2">
      <c r="A1" s="707" t="s">
        <v>0</v>
      </c>
      <c r="B1" s="707"/>
      <c r="C1" s="707"/>
      <c r="D1" s="76"/>
      <c r="E1" s="76"/>
      <c r="F1" s="76"/>
      <c r="G1" s="76"/>
      <c r="H1" s="76"/>
      <c r="I1" s="94"/>
      <c r="J1" s="94"/>
      <c r="K1" s="94"/>
    </row>
    <row r="2" spans="1:11" ht="15" thickBot="1" x14ac:dyDescent="0.25">
      <c r="B2" s="77"/>
      <c r="C2" s="77"/>
      <c r="D2" s="77"/>
      <c r="E2" s="77"/>
      <c r="F2" s="77"/>
      <c r="G2" s="77"/>
      <c r="H2" s="77"/>
      <c r="I2" s="94"/>
      <c r="J2" s="94"/>
      <c r="K2" s="94"/>
    </row>
    <row r="3" spans="1:11" ht="15" x14ac:dyDescent="0.2">
      <c r="B3" s="71" t="s">
        <v>348</v>
      </c>
      <c r="C3" s="71"/>
      <c r="D3" s="71"/>
      <c r="E3" s="71"/>
      <c r="F3" s="71"/>
      <c r="G3" s="71"/>
      <c r="H3" s="71"/>
      <c r="I3" s="94"/>
      <c r="J3" s="94"/>
      <c r="K3" s="94"/>
    </row>
    <row r="4" spans="1:11" x14ac:dyDescent="0.2">
      <c r="B4" s="95"/>
      <c r="C4" s="96"/>
      <c r="D4" s="95"/>
      <c r="E4" s="96"/>
      <c r="F4" s="95"/>
      <c r="G4" s="95"/>
      <c r="I4" s="94"/>
      <c r="J4" s="94"/>
      <c r="K4" s="94"/>
    </row>
    <row r="5" spans="1:11" ht="15" customHeight="1" x14ac:dyDescent="0.2">
      <c r="B5" s="708" t="s">
        <v>154</v>
      </c>
      <c r="C5" s="711" t="s">
        <v>243</v>
      </c>
      <c r="D5" s="714" t="s">
        <v>244</v>
      </c>
      <c r="E5" s="714"/>
      <c r="F5" s="714"/>
      <c r="G5" s="714" t="s">
        <v>245</v>
      </c>
      <c r="H5" s="715"/>
      <c r="I5" s="94"/>
      <c r="J5" s="94"/>
      <c r="K5" s="94"/>
    </row>
    <row r="6" spans="1:11" x14ac:dyDescent="0.2">
      <c r="B6" s="709"/>
      <c r="C6" s="712"/>
      <c r="D6" s="716" t="s">
        <v>312</v>
      </c>
      <c r="E6" s="716" t="s">
        <v>313</v>
      </c>
      <c r="F6" s="716" t="s">
        <v>314</v>
      </c>
      <c r="G6" s="265" t="s">
        <v>315</v>
      </c>
      <c r="H6" s="266" t="s">
        <v>315</v>
      </c>
      <c r="I6" s="94"/>
      <c r="J6" s="94"/>
      <c r="K6" s="94"/>
    </row>
    <row r="7" spans="1:11" x14ac:dyDescent="0.2">
      <c r="B7" s="710"/>
      <c r="C7" s="713"/>
      <c r="D7" s="717"/>
      <c r="E7" s="717"/>
      <c r="F7" s="717"/>
      <c r="G7" s="267" t="s">
        <v>316</v>
      </c>
      <c r="H7" s="268" t="s">
        <v>317</v>
      </c>
      <c r="I7" s="94"/>
      <c r="J7" s="94"/>
      <c r="K7" s="94"/>
    </row>
    <row r="8" spans="1:11" x14ac:dyDescent="0.2">
      <c r="B8" s="269" t="s">
        <v>246</v>
      </c>
      <c r="C8" s="270" t="s">
        <v>247</v>
      </c>
      <c r="D8" s="271">
        <v>14165.9</v>
      </c>
      <c r="E8" s="271">
        <v>16167.4</v>
      </c>
      <c r="F8" s="271">
        <v>15640.4</v>
      </c>
      <c r="G8" s="272">
        <v>10.4</v>
      </c>
      <c r="H8" s="272" t="s">
        <v>318</v>
      </c>
      <c r="I8" s="94"/>
      <c r="J8" s="94"/>
      <c r="K8" s="94"/>
    </row>
    <row r="9" spans="1:11" x14ac:dyDescent="0.2">
      <c r="B9" s="273" t="s">
        <v>36</v>
      </c>
      <c r="C9" s="274"/>
      <c r="D9" s="275">
        <v>7178.9</v>
      </c>
      <c r="E9" s="275">
        <v>7838.7</v>
      </c>
      <c r="F9" s="275">
        <v>7787.9</v>
      </c>
      <c r="G9" s="276">
        <v>8.5</v>
      </c>
      <c r="H9" s="276" t="s">
        <v>80</v>
      </c>
      <c r="I9" s="94"/>
      <c r="J9" s="94"/>
      <c r="K9" s="94"/>
    </row>
    <row r="10" spans="1:11" x14ac:dyDescent="0.2">
      <c r="B10" s="277" t="s">
        <v>248</v>
      </c>
      <c r="C10" s="278" t="s">
        <v>249</v>
      </c>
      <c r="D10" s="279">
        <v>4914.6000000000004</v>
      </c>
      <c r="E10" s="279">
        <v>5324.7</v>
      </c>
      <c r="F10" s="279">
        <v>5219.5</v>
      </c>
      <c r="G10" s="280">
        <v>6.2</v>
      </c>
      <c r="H10" s="280" t="s">
        <v>319</v>
      </c>
      <c r="I10" s="94"/>
      <c r="J10" s="94"/>
      <c r="K10" s="263"/>
    </row>
    <row r="11" spans="1:11" x14ac:dyDescent="0.2">
      <c r="B11" s="281" t="s">
        <v>250</v>
      </c>
      <c r="C11" s="278" t="s">
        <v>251</v>
      </c>
      <c r="D11" s="279">
        <v>3309.6</v>
      </c>
      <c r="E11" s="279">
        <v>3551.6</v>
      </c>
      <c r="F11" s="279">
        <v>3521.5</v>
      </c>
      <c r="G11" s="280">
        <v>6.4</v>
      </c>
      <c r="H11" s="280" t="s">
        <v>320</v>
      </c>
      <c r="I11" s="263"/>
      <c r="J11" s="263"/>
      <c r="K11" s="263"/>
    </row>
    <row r="12" spans="1:11" x14ac:dyDescent="0.2">
      <c r="B12" s="704" t="s">
        <v>252</v>
      </c>
      <c r="C12" s="282" t="s">
        <v>253</v>
      </c>
      <c r="D12" s="705">
        <v>1337.6</v>
      </c>
      <c r="E12" s="705">
        <v>1442.7</v>
      </c>
      <c r="F12" s="705">
        <v>1444.4</v>
      </c>
      <c r="G12" s="706">
        <v>8</v>
      </c>
      <c r="H12" s="706">
        <v>0.1</v>
      </c>
      <c r="I12" s="263"/>
      <c r="J12" s="263"/>
      <c r="K12" s="263"/>
    </row>
    <row r="13" spans="1:11" x14ac:dyDescent="0.2">
      <c r="B13" s="704"/>
      <c r="C13" s="282" t="s">
        <v>254</v>
      </c>
      <c r="D13" s="705"/>
      <c r="E13" s="705"/>
      <c r="F13" s="705"/>
      <c r="G13" s="706"/>
      <c r="H13" s="706"/>
      <c r="I13" s="263"/>
      <c r="J13" s="263"/>
      <c r="K13" s="263"/>
    </row>
    <row r="14" spans="1:11" ht="28.5" customHeight="1" x14ac:dyDescent="0.2">
      <c r="B14" s="283" t="s">
        <v>255</v>
      </c>
      <c r="C14" s="282" t="s">
        <v>256</v>
      </c>
      <c r="D14" s="280">
        <v>203.4</v>
      </c>
      <c r="E14" s="280">
        <v>187.2</v>
      </c>
      <c r="F14" s="280">
        <v>182.8</v>
      </c>
      <c r="G14" s="280" t="s">
        <v>321</v>
      </c>
      <c r="H14" s="280" t="s">
        <v>322</v>
      </c>
      <c r="I14" s="263"/>
      <c r="J14" s="263"/>
      <c r="K14" s="263"/>
    </row>
    <row r="15" spans="1:11" ht="16.5" customHeight="1" x14ac:dyDescent="0.2">
      <c r="B15" s="284" t="s">
        <v>257</v>
      </c>
      <c r="C15" s="282" t="s">
        <v>258</v>
      </c>
      <c r="D15" s="279">
        <v>2262.6999999999998</v>
      </c>
      <c r="E15" s="279">
        <v>2512.1999999999998</v>
      </c>
      <c r="F15" s="279">
        <v>2566.6999999999998</v>
      </c>
      <c r="G15" s="280">
        <v>13.4</v>
      </c>
      <c r="H15" s="280">
        <v>2.2000000000000002</v>
      </c>
      <c r="I15" s="263"/>
      <c r="J15" s="263"/>
      <c r="K15" s="263"/>
    </row>
    <row r="16" spans="1:11" ht="16.5" customHeight="1" x14ac:dyDescent="0.2">
      <c r="B16" s="283" t="s">
        <v>259</v>
      </c>
      <c r="C16" s="282" t="s">
        <v>260</v>
      </c>
      <c r="D16" s="279">
        <v>1625.1</v>
      </c>
      <c r="E16" s="279">
        <v>1816.9</v>
      </c>
      <c r="F16" s="279">
        <v>1837.6</v>
      </c>
      <c r="G16" s="280">
        <v>13.1</v>
      </c>
      <c r="H16" s="280">
        <v>1.1000000000000001</v>
      </c>
      <c r="I16" s="263"/>
      <c r="J16" s="263"/>
      <c r="K16" s="263"/>
    </row>
    <row r="17" spans="2:11" x14ac:dyDescent="0.2">
      <c r="B17" s="285" t="s">
        <v>261</v>
      </c>
      <c r="C17" s="278" t="s">
        <v>262</v>
      </c>
      <c r="D17" s="280">
        <v>631</v>
      </c>
      <c r="E17" s="280">
        <v>668.8</v>
      </c>
      <c r="F17" s="280">
        <v>691.2</v>
      </c>
      <c r="G17" s="280">
        <v>9.5</v>
      </c>
      <c r="H17" s="280">
        <v>3.4</v>
      </c>
      <c r="I17" s="263"/>
      <c r="J17" s="263"/>
      <c r="K17" s="263"/>
    </row>
    <row r="18" spans="2:11" x14ac:dyDescent="0.2">
      <c r="B18" s="286" t="s">
        <v>263</v>
      </c>
      <c r="C18" s="278" t="s">
        <v>264</v>
      </c>
      <c r="D18" s="280">
        <v>1.7</v>
      </c>
      <c r="E18" s="280">
        <v>1.8</v>
      </c>
      <c r="F18" s="280">
        <v>1.8</v>
      </c>
      <c r="G18" s="280">
        <v>7.9</v>
      </c>
      <c r="H18" s="280">
        <v>0.4</v>
      </c>
      <c r="I18" s="263"/>
      <c r="J18" s="263"/>
      <c r="K18" s="263"/>
    </row>
    <row r="19" spans="2:11" x14ac:dyDescent="0.2">
      <c r="B19" s="273" t="s">
        <v>37</v>
      </c>
      <c r="C19" s="287" t="s">
        <v>265</v>
      </c>
      <c r="D19" s="275">
        <v>5300.4</v>
      </c>
      <c r="E19" s="275">
        <v>5963.1</v>
      </c>
      <c r="F19" s="275">
        <v>5891.9</v>
      </c>
      <c r="G19" s="276">
        <v>11.2</v>
      </c>
      <c r="H19" s="276" t="s">
        <v>323</v>
      </c>
      <c r="I19" s="263"/>
      <c r="J19" s="263"/>
      <c r="K19" s="263"/>
    </row>
    <row r="20" spans="2:11" x14ac:dyDescent="0.2">
      <c r="B20" s="286" t="s">
        <v>266</v>
      </c>
      <c r="C20" s="278" t="s">
        <v>267</v>
      </c>
      <c r="D20" s="288">
        <v>3512.5</v>
      </c>
      <c r="E20" s="288">
        <v>3931.4</v>
      </c>
      <c r="F20" s="288">
        <v>3893.7</v>
      </c>
      <c r="G20" s="289">
        <v>10.9</v>
      </c>
      <c r="H20" s="289" t="s">
        <v>324</v>
      </c>
      <c r="I20" s="263"/>
      <c r="J20" s="263"/>
      <c r="K20" s="263"/>
    </row>
    <row r="21" spans="2:11" x14ac:dyDescent="0.2">
      <c r="B21" s="286" t="s">
        <v>268</v>
      </c>
      <c r="C21" s="278" t="s">
        <v>269</v>
      </c>
      <c r="D21" s="280">
        <v>128</v>
      </c>
      <c r="E21" s="280">
        <v>126.1</v>
      </c>
      <c r="F21" s="280">
        <v>137.69999999999999</v>
      </c>
      <c r="G21" s="280">
        <v>7.6</v>
      </c>
      <c r="H21" s="280">
        <v>9.1999999999999993</v>
      </c>
      <c r="I21" s="263"/>
      <c r="J21" s="263"/>
      <c r="K21" s="263"/>
    </row>
    <row r="22" spans="2:11" x14ac:dyDescent="0.2">
      <c r="B22" s="286" t="s">
        <v>270</v>
      </c>
      <c r="C22" s="278" t="s">
        <v>271</v>
      </c>
      <c r="D22" s="279">
        <v>1659.9</v>
      </c>
      <c r="E22" s="279">
        <v>1905.6</v>
      </c>
      <c r="F22" s="279">
        <v>1860.6</v>
      </c>
      <c r="G22" s="280">
        <v>12.1</v>
      </c>
      <c r="H22" s="280" t="s">
        <v>325</v>
      </c>
      <c r="I22" s="263"/>
      <c r="J22" s="263"/>
      <c r="K22" s="263"/>
    </row>
    <row r="23" spans="2:11" x14ac:dyDescent="0.2">
      <c r="B23" s="273" t="s">
        <v>38</v>
      </c>
      <c r="C23" s="274"/>
      <c r="D23" s="290">
        <v>987</v>
      </c>
      <c r="E23" s="291">
        <v>1016.7</v>
      </c>
      <c r="F23" s="291">
        <v>1104.2</v>
      </c>
      <c r="G23" s="290">
        <v>11.9</v>
      </c>
      <c r="H23" s="290">
        <v>8.6</v>
      </c>
      <c r="I23" s="263"/>
      <c r="J23" s="263"/>
      <c r="K23" s="263"/>
    </row>
    <row r="24" spans="2:11" ht="26.25" customHeight="1" x14ac:dyDescent="0.2">
      <c r="B24" s="284" t="s">
        <v>272</v>
      </c>
      <c r="C24" s="278" t="s">
        <v>273</v>
      </c>
      <c r="D24" s="280">
        <v>838.2</v>
      </c>
      <c r="E24" s="280">
        <v>756.7</v>
      </c>
      <c r="F24" s="280">
        <v>860.5</v>
      </c>
      <c r="G24" s="280">
        <v>2.7</v>
      </c>
      <c r="H24" s="280">
        <v>13.7</v>
      </c>
      <c r="I24" s="263"/>
      <c r="J24" s="263"/>
      <c r="K24" s="263"/>
    </row>
    <row r="25" spans="2:11" x14ac:dyDescent="0.2">
      <c r="B25" s="286" t="s">
        <v>274</v>
      </c>
      <c r="C25" s="278" t="s">
        <v>275</v>
      </c>
      <c r="D25" s="280">
        <v>148.9</v>
      </c>
      <c r="E25" s="280">
        <v>260</v>
      </c>
      <c r="F25" s="280">
        <v>243.8</v>
      </c>
      <c r="G25" s="280">
        <v>63.8</v>
      </c>
      <c r="H25" s="280" t="s">
        <v>326</v>
      </c>
      <c r="I25" s="263"/>
      <c r="J25" s="263"/>
      <c r="K25" s="263"/>
    </row>
    <row r="26" spans="2:11" x14ac:dyDescent="0.2">
      <c r="B26" s="285" t="s">
        <v>276</v>
      </c>
      <c r="C26" s="278" t="s">
        <v>277</v>
      </c>
      <c r="D26" s="280">
        <v>9.6</v>
      </c>
      <c r="E26" s="280">
        <v>8.5</v>
      </c>
      <c r="F26" s="280">
        <v>11.2</v>
      </c>
      <c r="G26" s="280">
        <v>16.899999999999999</v>
      </c>
      <c r="H26" s="280">
        <v>31.2</v>
      </c>
      <c r="I26" s="263"/>
      <c r="J26" s="263"/>
      <c r="K26" s="263"/>
    </row>
    <row r="27" spans="2:11" x14ac:dyDescent="0.2">
      <c r="B27" s="285" t="s">
        <v>278</v>
      </c>
      <c r="C27" s="278" t="s">
        <v>279</v>
      </c>
      <c r="D27" s="280">
        <v>139.30000000000001</v>
      </c>
      <c r="E27" s="280">
        <v>207.9</v>
      </c>
      <c r="F27" s="280">
        <v>232.5</v>
      </c>
      <c r="G27" s="280">
        <v>66.900000000000006</v>
      </c>
      <c r="H27" s="280">
        <v>11.9</v>
      </c>
      <c r="I27" s="263"/>
      <c r="J27" s="263"/>
      <c r="K27" s="263"/>
    </row>
    <row r="28" spans="2:11" x14ac:dyDescent="0.2">
      <c r="B28" s="273" t="s">
        <v>280</v>
      </c>
      <c r="C28" s="287" t="s">
        <v>281</v>
      </c>
      <c r="D28" s="290">
        <v>701.2</v>
      </c>
      <c r="E28" s="291">
        <v>1349</v>
      </c>
      <c r="F28" s="290">
        <v>858.1</v>
      </c>
      <c r="G28" s="290">
        <v>22.4</v>
      </c>
      <c r="H28" s="290" t="s">
        <v>327</v>
      </c>
      <c r="I28" s="263"/>
      <c r="J28" s="263"/>
      <c r="K28" s="263"/>
    </row>
    <row r="29" spans="2:11" x14ac:dyDescent="0.2">
      <c r="B29" s="286" t="s">
        <v>282</v>
      </c>
      <c r="C29" s="274"/>
      <c r="D29" s="280">
        <v>375.8</v>
      </c>
      <c r="E29" s="280">
        <v>814.4</v>
      </c>
      <c r="F29" s="280">
        <v>557.70000000000005</v>
      </c>
      <c r="G29" s="280">
        <v>48.4</v>
      </c>
      <c r="H29" s="280" t="s">
        <v>328</v>
      </c>
      <c r="I29" s="263"/>
      <c r="J29" s="263"/>
      <c r="K29" s="263"/>
    </row>
    <row r="30" spans="2:11" x14ac:dyDescent="0.2">
      <c r="B30" s="273" t="s">
        <v>283</v>
      </c>
      <c r="C30" s="274"/>
      <c r="D30" s="275">
        <v>13960.7</v>
      </c>
      <c r="E30" s="275">
        <v>15995.9</v>
      </c>
      <c r="F30" s="275">
        <v>15342.8</v>
      </c>
      <c r="G30" s="276">
        <v>9.9</v>
      </c>
      <c r="H30" s="276" t="s">
        <v>329</v>
      </c>
      <c r="I30" s="263"/>
      <c r="J30" s="263"/>
      <c r="K30" s="263"/>
    </row>
    <row r="31" spans="2:11" x14ac:dyDescent="0.2">
      <c r="B31" s="273" t="s">
        <v>284</v>
      </c>
      <c r="C31" s="274"/>
      <c r="D31" s="291">
        <v>12452.3</v>
      </c>
      <c r="E31" s="291">
        <v>14187.7</v>
      </c>
      <c r="F31" s="291">
        <v>13803.7</v>
      </c>
      <c r="G31" s="290">
        <v>10.9</v>
      </c>
      <c r="H31" s="290" t="s">
        <v>330</v>
      </c>
      <c r="I31" s="263"/>
      <c r="J31" s="263"/>
      <c r="K31" s="263"/>
    </row>
    <row r="32" spans="2:11" x14ac:dyDescent="0.2">
      <c r="B32" s="286" t="s">
        <v>40</v>
      </c>
      <c r="C32" s="278" t="s">
        <v>285</v>
      </c>
      <c r="D32" s="279">
        <v>4010.8</v>
      </c>
      <c r="E32" s="279">
        <v>4077.4</v>
      </c>
      <c r="F32" s="279">
        <v>4411.3999999999996</v>
      </c>
      <c r="G32" s="280">
        <v>10</v>
      </c>
      <c r="H32" s="280">
        <v>8.1999999999999993</v>
      </c>
      <c r="I32" s="263"/>
      <c r="J32" s="263"/>
      <c r="K32" s="263"/>
    </row>
    <row r="33" spans="2:11" x14ac:dyDescent="0.2">
      <c r="B33" s="286" t="s">
        <v>286</v>
      </c>
      <c r="C33" s="278" t="s">
        <v>287</v>
      </c>
      <c r="D33" s="279">
        <v>1927.8</v>
      </c>
      <c r="E33" s="279">
        <v>2275.4</v>
      </c>
      <c r="F33" s="279">
        <v>1968.9</v>
      </c>
      <c r="G33" s="280">
        <v>2.1</v>
      </c>
      <c r="H33" s="280" t="s">
        <v>331</v>
      </c>
      <c r="I33" s="263"/>
      <c r="J33" s="263"/>
      <c r="K33" s="263"/>
    </row>
    <row r="34" spans="2:11" x14ac:dyDescent="0.2">
      <c r="B34" s="286" t="s">
        <v>288</v>
      </c>
      <c r="C34" s="278" t="s">
        <v>289</v>
      </c>
      <c r="D34" s="280">
        <v>4</v>
      </c>
      <c r="E34" s="280">
        <v>3.6</v>
      </c>
      <c r="F34" s="280">
        <v>2.8</v>
      </c>
      <c r="G34" s="280" t="s">
        <v>332</v>
      </c>
      <c r="H34" s="280" t="s">
        <v>333</v>
      </c>
      <c r="I34" s="263"/>
      <c r="J34" s="263"/>
      <c r="K34" s="263"/>
    </row>
    <row r="35" spans="2:11" x14ac:dyDescent="0.2">
      <c r="B35" s="286" t="s">
        <v>290</v>
      </c>
      <c r="C35" s="278" t="s">
        <v>291</v>
      </c>
      <c r="D35" s="280">
        <v>144.19999999999999</v>
      </c>
      <c r="E35" s="280">
        <v>160.1</v>
      </c>
      <c r="F35" s="280">
        <v>187.1</v>
      </c>
      <c r="G35" s="280">
        <v>29.7</v>
      </c>
      <c r="H35" s="280">
        <v>16.899999999999999</v>
      </c>
      <c r="I35" s="263"/>
      <c r="J35" s="263"/>
      <c r="K35" s="263"/>
    </row>
    <row r="36" spans="2:11" x14ac:dyDescent="0.2">
      <c r="B36" s="286" t="s">
        <v>292</v>
      </c>
      <c r="C36" s="278" t="s">
        <v>275</v>
      </c>
      <c r="D36" s="280">
        <v>471</v>
      </c>
      <c r="E36" s="280">
        <v>482.7</v>
      </c>
      <c r="F36" s="280">
        <v>399.3</v>
      </c>
      <c r="G36" s="280" t="s">
        <v>334</v>
      </c>
      <c r="H36" s="280" t="s">
        <v>335</v>
      </c>
      <c r="I36" s="263"/>
      <c r="J36" s="263"/>
      <c r="K36" s="263"/>
    </row>
    <row r="37" spans="2:11" x14ac:dyDescent="0.2">
      <c r="B37" s="285" t="s">
        <v>276</v>
      </c>
      <c r="C37" s="278" t="s">
        <v>277</v>
      </c>
      <c r="D37" s="280">
        <v>471</v>
      </c>
      <c r="E37" s="280">
        <v>482.7</v>
      </c>
      <c r="F37" s="280">
        <v>399.3</v>
      </c>
      <c r="G37" s="280" t="s">
        <v>334</v>
      </c>
      <c r="H37" s="280" t="s">
        <v>335</v>
      </c>
      <c r="I37" s="263"/>
      <c r="J37" s="263"/>
      <c r="K37" s="263"/>
    </row>
    <row r="38" spans="2:11" x14ac:dyDescent="0.2">
      <c r="B38" s="286" t="s">
        <v>41</v>
      </c>
      <c r="C38" s="278" t="s">
        <v>293</v>
      </c>
      <c r="D38" s="279">
        <v>5304.6</v>
      </c>
      <c r="E38" s="279">
        <v>6856.3</v>
      </c>
      <c r="F38" s="279">
        <v>6112.7</v>
      </c>
      <c r="G38" s="280">
        <v>15.2</v>
      </c>
      <c r="H38" s="280" t="s">
        <v>336</v>
      </c>
      <c r="I38" s="263"/>
      <c r="J38" s="263"/>
      <c r="K38" s="263"/>
    </row>
    <row r="39" spans="2:11" ht="24" x14ac:dyDescent="0.2">
      <c r="B39" s="283" t="s">
        <v>294</v>
      </c>
      <c r="C39" s="278" t="s">
        <v>295</v>
      </c>
      <c r="D39" s="279">
        <v>4627.7</v>
      </c>
      <c r="E39" s="279">
        <v>5706.4</v>
      </c>
      <c r="F39" s="279">
        <v>5357.5</v>
      </c>
      <c r="G39" s="280">
        <v>15.8</v>
      </c>
      <c r="H39" s="280" t="s">
        <v>337</v>
      </c>
      <c r="I39" s="263"/>
      <c r="J39" s="263"/>
      <c r="K39" s="263"/>
    </row>
    <row r="40" spans="2:11" x14ac:dyDescent="0.2">
      <c r="B40" s="285" t="s">
        <v>296</v>
      </c>
      <c r="C40" s="274"/>
      <c r="D40" s="279">
        <v>2629</v>
      </c>
      <c r="E40" s="279">
        <v>2955</v>
      </c>
      <c r="F40" s="279">
        <v>2962.3</v>
      </c>
      <c r="G40" s="280">
        <v>12.7</v>
      </c>
      <c r="H40" s="280">
        <v>0.2</v>
      </c>
      <c r="I40" s="263"/>
      <c r="J40" s="263"/>
      <c r="K40" s="263"/>
    </row>
    <row r="41" spans="2:11" x14ac:dyDescent="0.2">
      <c r="B41" s="285" t="s">
        <v>297</v>
      </c>
      <c r="C41" s="274"/>
      <c r="D41" s="280">
        <v>549.79999999999995</v>
      </c>
      <c r="E41" s="280">
        <v>650</v>
      </c>
      <c r="F41" s="280">
        <v>623.4</v>
      </c>
      <c r="G41" s="280">
        <v>13.4</v>
      </c>
      <c r="H41" s="280" t="s">
        <v>329</v>
      </c>
      <c r="I41" s="263"/>
      <c r="J41" s="263"/>
      <c r="K41" s="263"/>
    </row>
    <row r="42" spans="2:11" x14ac:dyDescent="0.2">
      <c r="B42" s="285" t="s">
        <v>298</v>
      </c>
      <c r="C42" s="274"/>
      <c r="D42" s="280">
        <v>123.2</v>
      </c>
      <c r="E42" s="280">
        <v>164.1</v>
      </c>
      <c r="F42" s="280">
        <v>194.3</v>
      </c>
      <c r="G42" s="280">
        <v>57.7</v>
      </c>
      <c r="H42" s="280">
        <v>18.399999999999999</v>
      </c>
      <c r="I42" s="263"/>
      <c r="J42" s="263"/>
      <c r="K42" s="263"/>
    </row>
    <row r="43" spans="2:11" x14ac:dyDescent="0.2">
      <c r="B43" s="285" t="s">
        <v>299</v>
      </c>
      <c r="C43" s="274"/>
      <c r="D43" s="280">
        <v>783.6</v>
      </c>
      <c r="E43" s="279">
        <v>1410.6</v>
      </c>
      <c r="F43" s="279">
        <v>1361</v>
      </c>
      <c r="G43" s="280">
        <v>73.7</v>
      </c>
      <c r="H43" s="280" t="s">
        <v>338</v>
      </c>
      <c r="I43" s="263"/>
      <c r="J43" s="263"/>
      <c r="K43" s="263"/>
    </row>
    <row r="44" spans="2:11" ht="26.25" customHeight="1" x14ac:dyDescent="0.2">
      <c r="B44" s="283" t="s">
        <v>300</v>
      </c>
      <c r="C44" s="274"/>
      <c r="D44" s="280">
        <v>449.3</v>
      </c>
      <c r="E44" s="280">
        <v>499.3</v>
      </c>
      <c r="F44" s="280">
        <v>499.2</v>
      </c>
      <c r="G44" s="280">
        <v>11.1</v>
      </c>
      <c r="H44" s="280">
        <v>0</v>
      </c>
      <c r="I44" s="263"/>
      <c r="J44" s="263"/>
      <c r="K44" s="263"/>
    </row>
    <row r="45" spans="2:11" x14ac:dyDescent="0.2">
      <c r="B45" s="285" t="s">
        <v>301</v>
      </c>
      <c r="C45" s="278" t="s">
        <v>302</v>
      </c>
      <c r="D45" s="280">
        <v>676.9</v>
      </c>
      <c r="E45" s="279">
        <v>1150</v>
      </c>
      <c r="F45" s="280">
        <v>755.2</v>
      </c>
      <c r="G45" s="280">
        <v>11.6</v>
      </c>
      <c r="H45" s="280" t="s">
        <v>339</v>
      </c>
      <c r="I45" s="263"/>
      <c r="J45" s="263"/>
      <c r="K45" s="263"/>
    </row>
    <row r="46" spans="2:11" x14ac:dyDescent="0.2">
      <c r="B46" s="286" t="s">
        <v>303</v>
      </c>
      <c r="C46" s="278" t="s">
        <v>304</v>
      </c>
      <c r="D46" s="280">
        <v>589.9</v>
      </c>
      <c r="E46" s="280">
        <v>332.2</v>
      </c>
      <c r="F46" s="280">
        <v>721.5</v>
      </c>
      <c r="G46" s="280">
        <v>22.3</v>
      </c>
      <c r="H46" s="280">
        <v>117.2</v>
      </c>
      <c r="I46" s="263"/>
      <c r="J46" s="263"/>
      <c r="K46" s="263"/>
    </row>
    <row r="47" spans="2:11" x14ac:dyDescent="0.2">
      <c r="B47" s="285" t="s">
        <v>305</v>
      </c>
      <c r="C47" s="278" t="s">
        <v>306</v>
      </c>
      <c r="D47" s="280">
        <v>248.4</v>
      </c>
      <c r="E47" s="280">
        <v>268.5</v>
      </c>
      <c r="F47" s="280">
        <v>298</v>
      </c>
      <c r="G47" s="280">
        <v>20</v>
      </c>
      <c r="H47" s="280">
        <v>11</v>
      </c>
      <c r="I47" s="263"/>
      <c r="J47" s="263"/>
      <c r="K47" s="263"/>
    </row>
    <row r="48" spans="2:11" x14ac:dyDescent="0.2">
      <c r="B48" s="273" t="s">
        <v>43</v>
      </c>
      <c r="C48" s="274"/>
      <c r="D48" s="291">
        <v>1508.4</v>
      </c>
      <c r="E48" s="291">
        <v>1808.3</v>
      </c>
      <c r="F48" s="291">
        <v>1539.1</v>
      </c>
      <c r="G48" s="290">
        <v>2</v>
      </c>
      <c r="H48" s="290" t="s">
        <v>340</v>
      </c>
      <c r="I48" s="263"/>
      <c r="J48" s="263"/>
      <c r="K48" s="263"/>
    </row>
    <row r="49" spans="2:11" x14ac:dyDescent="0.2">
      <c r="B49" s="286" t="s">
        <v>307</v>
      </c>
      <c r="C49" s="278" t="s">
        <v>308</v>
      </c>
      <c r="D49" s="280">
        <v>168.3</v>
      </c>
      <c r="E49" s="280">
        <v>186.9</v>
      </c>
      <c r="F49" s="280">
        <v>166</v>
      </c>
      <c r="G49" s="280" t="s">
        <v>341</v>
      </c>
      <c r="H49" s="280" t="s">
        <v>342</v>
      </c>
      <c r="I49" s="263"/>
      <c r="J49" s="263"/>
      <c r="K49" s="263"/>
    </row>
    <row r="50" spans="2:11" ht="24.75" customHeight="1" x14ac:dyDescent="0.2">
      <c r="B50" s="284" t="s">
        <v>309</v>
      </c>
      <c r="C50" s="278" t="s">
        <v>310</v>
      </c>
      <c r="D50" s="279">
        <v>1340.1</v>
      </c>
      <c r="E50" s="279">
        <v>1621.4</v>
      </c>
      <c r="F50" s="279">
        <v>1373.1</v>
      </c>
      <c r="G50" s="280">
        <v>2.5</v>
      </c>
      <c r="H50" s="280" t="s">
        <v>343</v>
      </c>
      <c r="I50" s="263"/>
      <c r="J50" s="263"/>
      <c r="K50" s="263"/>
    </row>
    <row r="51" spans="2:11" x14ac:dyDescent="0.2">
      <c r="B51" s="273" t="s">
        <v>344</v>
      </c>
      <c r="C51" s="287" t="s">
        <v>311</v>
      </c>
      <c r="D51" s="276">
        <v>205.2</v>
      </c>
      <c r="E51" s="276">
        <v>171.5</v>
      </c>
      <c r="F51" s="276">
        <v>297.60000000000002</v>
      </c>
      <c r="G51" s="276">
        <v>45</v>
      </c>
      <c r="H51" s="276">
        <v>73.5</v>
      </c>
      <c r="I51" s="263"/>
      <c r="J51" s="263"/>
      <c r="K51" s="263"/>
    </row>
    <row r="52" spans="2:11" x14ac:dyDescent="0.2">
      <c r="B52" s="702" t="s">
        <v>345</v>
      </c>
      <c r="C52" s="702"/>
      <c r="D52" s="702"/>
      <c r="E52" s="702"/>
      <c r="F52" s="702"/>
      <c r="G52" s="702"/>
      <c r="H52" s="702"/>
      <c r="I52" s="263"/>
      <c r="J52" s="263"/>
      <c r="K52" s="263"/>
    </row>
    <row r="53" spans="2:11" x14ac:dyDescent="0.2">
      <c r="B53" s="293"/>
      <c r="C53" s="293"/>
      <c r="D53" s="293"/>
      <c r="E53" s="293"/>
      <c r="F53" s="293"/>
      <c r="G53" s="293"/>
      <c r="H53" s="293"/>
      <c r="I53" s="263"/>
      <c r="J53" s="263"/>
      <c r="K53" s="263"/>
    </row>
    <row r="54" spans="2:11" ht="15" thickBot="1" x14ac:dyDescent="0.25">
      <c r="B54" s="703" t="s">
        <v>346</v>
      </c>
      <c r="C54" s="703"/>
      <c r="D54" s="703"/>
      <c r="E54" s="703"/>
      <c r="F54" s="703"/>
      <c r="G54" s="703"/>
      <c r="H54" s="703"/>
      <c r="I54" s="263"/>
      <c r="J54" s="263"/>
      <c r="K54" s="263"/>
    </row>
    <row r="55" spans="2:11" x14ac:dyDescent="0.2">
      <c r="I55" s="263"/>
      <c r="J55" s="263"/>
      <c r="K55" s="263"/>
    </row>
    <row r="56" spans="2:11" x14ac:dyDescent="0.2">
      <c r="I56" s="263"/>
      <c r="J56" s="263"/>
      <c r="K56" s="263"/>
    </row>
    <row r="57" spans="2:11" x14ac:dyDescent="0.2">
      <c r="I57" s="263"/>
      <c r="J57" s="263"/>
      <c r="K57" s="263"/>
    </row>
    <row r="58" spans="2:11" x14ac:dyDescent="0.2">
      <c r="I58" s="263"/>
      <c r="J58" s="263"/>
      <c r="K58" s="263"/>
    </row>
    <row r="59" spans="2:11" x14ac:dyDescent="0.2">
      <c r="I59" s="263"/>
      <c r="J59" s="263"/>
      <c r="K59" s="263"/>
    </row>
    <row r="60" spans="2:11" x14ac:dyDescent="0.2">
      <c r="I60" s="263"/>
      <c r="J60" s="263"/>
      <c r="K60" s="263"/>
    </row>
    <row r="61" spans="2:11" x14ac:dyDescent="0.2">
      <c r="I61" s="263"/>
      <c r="J61" s="263"/>
      <c r="K61" s="263"/>
    </row>
    <row r="62" spans="2:11" x14ac:dyDescent="0.2">
      <c r="I62" s="263"/>
      <c r="J62" s="263"/>
      <c r="K62" s="263"/>
    </row>
    <row r="63" spans="2:11" x14ac:dyDescent="0.2">
      <c r="I63" s="263"/>
      <c r="J63" s="263"/>
      <c r="K63" s="263"/>
    </row>
    <row r="64" spans="2:11" x14ac:dyDescent="0.2">
      <c r="I64" s="263"/>
      <c r="J64" s="263"/>
      <c r="K64" s="263"/>
    </row>
    <row r="65" spans="9:11" x14ac:dyDescent="0.2">
      <c r="I65" s="263"/>
      <c r="J65" s="263"/>
      <c r="K65" s="263"/>
    </row>
    <row r="66" spans="9:11" x14ac:dyDescent="0.2">
      <c r="I66" s="263"/>
      <c r="J66" s="263"/>
      <c r="K66" s="263"/>
    </row>
    <row r="67" spans="9:11" x14ac:dyDescent="0.2">
      <c r="I67" s="263"/>
      <c r="J67" s="263"/>
      <c r="K67" s="263"/>
    </row>
    <row r="68" spans="9:11" x14ac:dyDescent="0.2">
      <c r="I68" s="263"/>
      <c r="J68" s="263"/>
      <c r="K68" s="263"/>
    </row>
    <row r="69" spans="9:11" x14ac:dyDescent="0.2">
      <c r="I69" s="263"/>
      <c r="J69" s="263"/>
      <c r="K69" s="263"/>
    </row>
    <row r="70" spans="9:11" x14ac:dyDescent="0.2">
      <c r="I70" s="263"/>
      <c r="J70" s="263"/>
      <c r="K70" s="263"/>
    </row>
    <row r="71" spans="9:11" x14ac:dyDescent="0.2">
      <c r="I71" s="263"/>
      <c r="J71" s="263"/>
      <c r="K71" s="263"/>
    </row>
    <row r="72" spans="9:11" x14ac:dyDescent="0.2">
      <c r="I72" s="263"/>
      <c r="J72" s="263"/>
      <c r="K72" s="263"/>
    </row>
    <row r="73" spans="9:11" x14ac:dyDescent="0.2">
      <c r="I73" s="263"/>
      <c r="J73" s="263"/>
      <c r="K73" s="263"/>
    </row>
    <row r="74" spans="9:11" x14ac:dyDescent="0.2">
      <c r="I74" s="263"/>
      <c r="J74" s="263"/>
      <c r="K74" s="263"/>
    </row>
    <row r="75" spans="9:11" x14ac:dyDescent="0.2">
      <c r="I75" s="263"/>
      <c r="J75" s="263"/>
      <c r="K75" s="263"/>
    </row>
    <row r="76" spans="9:11" x14ac:dyDescent="0.2">
      <c r="I76" s="263"/>
      <c r="J76" s="263"/>
      <c r="K76" s="263"/>
    </row>
    <row r="77" spans="9:11" x14ac:dyDescent="0.2">
      <c r="I77" s="263"/>
      <c r="J77" s="263"/>
      <c r="K77" s="263"/>
    </row>
    <row r="78" spans="9:11" x14ac:dyDescent="0.2">
      <c r="I78" s="263"/>
      <c r="J78" s="263"/>
      <c r="K78" s="263"/>
    </row>
    <row r="79" spans="9:11" x14ac:dyDescent="0.2">
      <c r="I79" s="263"/>
      <c r="J79" s="263"/>
      <c r="K79" s="263"/>
    </row>
    <row r="80" spans="9:11" x14ac:dyDescent="0.2">
      <c r="I80" s="263"/>
      <c r="J80" s="263"/>
      <c r="K80" s="263"/>
    </row>
    <row r="81" spans="9:11" x14ac:dyDescent="0.2">
      <c r="I81" s="263"/>
      <c r="J81" s="263"/>
      <c r="K81" s="263"/>
    </row>
    <row r="82" spans="9:11" x14ac:dyDescent="0.2">
      <c r="I82" s="263"/>
      <c r="J82" s="263"/>
      <c r="K82" s="263"/>
    </row>
    <row r="83" spans="9:11" x14ac:dyDescent="0.2">
      <c r="I83" s="263"/>
      <c r="J83" s="263"/>
      <c r="K83" s="263"/>
    </row>
    <row r="84" spans="9:11" x14ac:dyDescent="0.2">
      <c r="I84" s="263"/>
      <c r="J84" s="263"/>
      <c r="K84" s="263"/>
    </row>
    <row r="85" spans="9:11" x14ac:dyDescent="0.2">
      <c r="I85" s="263"/>
      <c r="J85" s="263"/>
      <c r="K85" s="263"/>
    </row>
    <row r="86" spans="9:11" x14ac:dyDescent="0.2">
      <c r="I86" s="263"/>
      <c r="J86" s="263"/>
      <c r="K86" s="263"/>
    </row>
    <row r="87" spans="9:11" x14ac:dyDescent="0.2">
      <c r="I87" s="263"/>
      <c r="J87" s="263"/>
      <c r="K87" s="263"/>
    </row>
    <row r="88" spans="9:11" x14ac:dyDescent="0.2">
      <c r="I88" s="263"/>
      <c r="J88" s="263"/>
      <c r="K88" s="263"/>
    </row>
    <row r="89" spans="9:11" x14ac:dyDescent="0.2">
      <c r="I89" s="263"/>
      <c r="J89" s="263"/>
      <c r="K89" s="263"/>
    </row>
    <row r="90" spans="9:11" x14ac:dyDescent="0.2">
      <c r="I90" s="263"/>
      <c r="J90" s="263"/>
      <c r="K90" s="263"/>
    </row>
    <row r="91" spans="9:11" x14ac:dyDescent="0.2">
      <c r="I91" s="263"/>
      <c r="J91" s="263"/>
      <c r="K91" s="263"/>
    </row>
    <row r="92" spans="9:11" x14ac:dyDescent="0.2">
      <c r="I92" s="263"/>
      <c r="J92" s="263"/>
      <c r="K92" s="263"/>
    </row>
    <row r="93" spans="9:11" x14ac:dyDescent="0.2">
      <c r="I93" s="263"/>
      <c r="J93" s="263"/>
      <c r="K93" s="263"/>
    </row>
    <row r="94" spans="9:11" x14ac:dyDescent="0.2">
      <c r="I94" s="263"/>
      <c r="J94" s="263"/>
      <c r="K94" s="263"/>
    </row>
    <row r="95" spans="9:11" x14ac:dyDescent="0.2">
      <c r="I95" s="263"/>
      <c r="J95" s="263"/>
      <c r="K95" s="263"/>
    </row>
    <row r="96" spans="9:11" x14ac:dyDescent="0.2">
      <c r="I96" s="263"/>
      <c r="J96" s="263"/>
      <c r="K96" s="263"/>
    </row>
    <row r="97" spans="9:11" x14ac:dyDescent="0.2">
      <c r="I97" s="263"/>
      <c r="J97" s="263"/>
      <c r="K97" s="263"/>
    </row>
    <row r="98" spans="9:11" x14ac:dyDescent="0.2">
      <c r="I98" s="263"/>
      <c r="J98" s="263"/>
      <c r="K98" s="263"/>
    </row>
    <row r="99" spans="9:11" x14ac:dyDescent="0.2">
      <c r="I99" s="263"/>
      <c r="J99" s="263"/>
      <c r="K99" s="263"/>
    </row>
    <row r="100" spans="9:11" x14ac:dyDescent="0.2">
      <c r="I100" s="263"/>
      <c r="J100" s="263"/>
      <c r="K100" s="263"/>
    </row>
    <row r="101" spans="9:11" x14ac:dyDescent="0.2">
      <c r="I101" s="263"/>
      <c r="J101" s="263"/>
      <c r="K101" s="263"/>
    </row>
    <row r="102" spans="9:11" x14ac:dyDescent="0.2">
      <c r="I102" s="263"/>
      <c r="J102" s="263"/>
      <c r="K102" s="263"/>
    </row>
    <row r="103" spans="9:11" x14ac:dyDescent="0.2">
      <c r="I103" s="263"/>
      <c r="J103" s="263"/>
      <c r="K103" s="263"/>
    </row>
    <row r="104" spans="9:11" x14ac:dyDescent="0.2">
      <c r="I104" s="263"/>
      <c r="J104" s="263"/>
      <c r="K104" s="263"/>
    </row>
    <row r="105" spans="9:11" x14ac:dyDescent="0.2">
      <c r="I105" s="263"/>
      <c r="J105" s="263"/>
      <c r="K105" s="263"/>
    </row>
    <row r="106" spans="9:11" x14ac:dyDescent="0.2">
      <c r="I106" s="263"/>
      <c r="J106" s="263"/>
      <c r="K106" s="263"/>
    </row>
    <row r="107" spans="9:11" x14ac:dyDescent="0.2">
      <c r="I107" s="263"/>
      <c r="J107" s="263"/>
      <c r="K107" s="263"/>
    </row>
    <row r="108" spans="9:11" x14ac:dyDescent="0.2">
      <c r="I108" s="263"/>
      <c r="J108" s="263"/>
      <c r="K108" s="263"/>
    </row>
    <row r="109" spans="9:11" x14ac:dyDescent="0.2">
      <c r="I109" s="263"/>
      <c r="J109" s="263"/>
      <c r="K109" s="263"/>
    </row>
    <row r="110" spans="9:11" x14ac:dyDescent="0.2">
      <c r="I110" s="263"/>
      <c r="J110" s="263"/>
      <c r="K110" s="263"/>
    </row>
    <row r="111" spans="9:11" x14ac:dyDescent="0.2">
      <c r="I111" s="263"/>
      <c r="J111" s="263"/>
      <c r="K111" s="263"/>
    </row>
    <row r="112" spans="9:11" x14ac:dyDescent="0.2">
      <c r="I112" s="263"/>
      <c r="J112" s="263"/>
      <c r="K112" s="263"/>
    </row>
    <row r="113" spans="9:11" x14ac:dyDescent="0.2">
      <c r="I113" s="263"/>
      <c r="J113" s="263"/>
      <c r="K113" s="263"/>
    </row>
    <row r="114" spans="9:11" x14ac:dyDescent="0.2">
      <c r="I114" s="263"/>
      <c r="J114" s="263"/>
      <c r="K114" s="263"/>
    </row>
    <row r="115" spans="9:11" x14ac:dyDescent="0.2">
      <c r="I115" s="263"/>
      <c r="J115" s="263"/>
      <c r="K115" s="263"/>
    </row>
    <row r="116" spans="9:11" x14ac:dyDescent="0.2">
      <c r="I116" s="263"/>
      <c r="J116" s="263"/>
      <c r="K116" s="263"/>
    </row>
    <row r="117" spans="9:11" x14ac:dyDescent="0.2">
      <c r="I117" s="263"/>
      <c r="J117" s="263"/>
      <c r="K117" s="263"/>
    </row>
    <row r="118" spans="9:11" x14ac:dyDescent="0.2">
      <c r="I118" s="263"/>
      <c r="J118" s="263"/>
      <c r="K118" s="263"/>
    </row>
    <row r="119" spans="9:11" x14ac:dyDescent="0.2">
      <c r="I119" s="263"/>
      <c r="J119" s="263"/>
      <c r="K119" s="263"/>
    </row>
    <row r="120" spans="9:11" x14ac:dyDescent="0.2">
      <c r="I120" s="263"/>
      <c r="J120" s="263"/>
      <c r="K120" s="263"/>
    </row>
    <row r="121" spans="9:11" x14ac:dyDescent="0.2">
      <c r="I121" s="263"/>
      <c r="J121" s="263"/>
      <c r="K121" s="263"/>
    </row>
    <row r="122" spans="9:11" x14ac:dyDescent="0.2">
      <c r="I122" s="263"/>
      <c r="J122" s="263"/>
      <c r="K122" s="263"/>
    </row>
    <row r="123" spans="9:11" x14ac:dyDescent="0.2">
      <c r="I123" s="263"/>
      <c r="J123" s="263"/>
      <c r="K123" s="263"/>
    </row>
    <row r="124" spans="9:11" x14ac:dyDescent="0.2">
      <c r="I124" s="263"/>
      <c r="J124" s="263"/>
      <c r="K124" s="263"/>
    </row>
    <row r="125" spans="9:11" x14ac:dyDescent="0.2">
      <c r="I125" s="263"/>
      <c r="J125" s="263"/>
      <c r="K125" s="263"/>
    </row>
    <row r="126" spans="9:11" x14ac:dyDescent="0.2">
      <c r="I126" s="263"/>
      <c r="J126" s="263"/>
      <c r="K126" s="263"/>
    </row>
    <row r="127" spans="9:11" x14ac:dyDescent="0.2">
      <c r="I127" s="263"/>
      <c r="J127" s="263"/>
      <c r="K127" s="263"/>
    </row>
    <row r="128" spans="9:11" x14ac:dyDescent="0.2">
      <c r="I128" s="263"/>
      <c r="J128" s="263"/>
      <c r="K128" s="263"/>
    </row>
    <row r="129" spans="9:11" x14ac:dyDescent="0.2">
      <c r="I129" s="263"/>
      <c r="J129" s="263"/>
      <c r="K129" s="263"/>
    </row>
    <row r="130" spans="9:11" x14ac:dyDescent="0.2">
      <c r="I130" s="263"/>
      <c r="J130" s="263"/>
      <c r="K130" s="263"/>
    </row>
    <row r="131" spans="9:11" x14ac:dyDescent="0.2">
      <c r="I131" s="263"/>
      <c r="J131" s="263"/>
      <c r="K131" s="263"/>
    </row>
    <row r="132" spans="9:11" x14ac:dyDescent="0.2">
      <c r="I132" s="263"/>
      <c r="J132" s="263"/>
      <c r="K132" s="263"/>
    </row>
    <row r="133" spans="9:11" x14ac:dyDescent="0.2">
      <c r="I133" s="263"/>
      <c r="J133" s="263"/>
      <c r="K133" s="263"/>
    </row>
    <row r="134" spans="9:11" x14ac:dyDescent="0.2">
      <c r="I134" s="263"/>
      <c r="J134" s="263"/>
      <c r="K134" s="263"/>
    </row>
    <row r="135" spans="9:11" x14ac:dyDescent="0.2">
      <c r="I135" s="263"/>
      <c r="J135" s="263"/>
      <c r="K135" s="263"/>
    </row>
    <row r="136" spans="9:11" x14ac:dyDescent="0.2">
      <c r="I136" s="263"/>
      <c r="J136" s="263"/>
      <c r="K136" s="263"/>
    </row>
    <row r="137" spans="9:11" x14ac:dyDescent="0.2">
      <c r="I137" s="263"/>
      <c r="J137" s="263"/>
      <c r="K137" s="263"/>
    </row>
    <row r="138" spans="9:11" x14ac:dyDescent="0.2">
      <c r="I138" s="263"/>
      <c r="J138" s="263"/>
      <c r="K138" s="263"/>
    </row>
    <row r="139" spans="9:11" x14ac:dyDescent="0.2">
      <c r="I139" s="263"/>
      <c r="J139" s="263"/>
      <c r="K139" s="263"/>
    </row>
    <row r="140" spans="9:11" x14ac:dyDescent="0.2">
      <c r="I140" s="263"/>
      <c r="J140" s="263"/>
      <c r="K140" s="263"/>
    </row>
    <row r="141" spans="9:11" x14ac:dyDescent="0.2">
      <c r="I141" s="263"/>
      <c r="J141" s="263"/>
      <c r="K141" s="263"/>
    </row>
    <row r="142" spans="9:11" x14ac:dyDescent="0.2">
      <c r="I142" s="263"/>
      <c r="J142" s="263"/>
      <c r="K142" s="263"/>
    </row>
    <row r="143" spans="9:11" x14ac:dyDescent="0.2">
      <c r="I143" s="263"/>
      <c r="J143" s="263"/>
      <c r="K143" s="263"/>
    </row>
    <row r="144" spans="9:11" x14ac:dyDescent="0.2">
      <c r="I144" s="263"/>
      <c r="J144" s="263"/>
      <c r="K144" s="263"/>
    </row>
    <row r="145" spans="9:11" x14ac:dyDescent="0.2">
      <c r="I145" s="263"/>
      <c r="J145" s="263"/>
      <c r="K145" s="263"/>
    </row>
    <row r="146" spans="9:11" x14ac:dyDescent="0.2">
      <c r="I146" s="263"/>
      <c r="J146" s="263"/>
      <c r="K146" s="263"/>
    </row>
    <row r="147" spans="9:11" x14ac:dyDescent="0.2">
      <c r="I147" s="263"/>
      <c r="J147" s="263"/>
      <c r="K147" s="263"/>
    </row>
    <row r="148" spans="9:11" x14ac:dyDescent="0.2">
      <c r="I148" s="263"/>
      <c r="J148" s="263"/>
      <c r="K148" s="263"/>
    </row>
    <row r="149" spans="9:11" x14ac:dyDescent="0.2">
      <c r="I149" s="263"/>
      <c r="J149" s="263"/>
      <c r="K149" s="263"/>
    </row>
    <row r="150" spans="9:11" x14ac:dyDescent="0.2">
      <c r="I150" s="263"/>
      <c r="J150" s="263"/>
      <c r="K150" s="263"/>
    </row>
    <row r="151" spans="9:11" x14ac:dyDescent="0.2">
      <c r="I151" s="263"/>
      <c r="J151" s="263"/>
      <c r="K151" s="263"/>
    </row>
    <row r="152" spans="9:11" x14ac:dyDescent="0.2">
      <c r="I152" s="263"/>
      <c r="J152" s="263"/>
      <c r="K152" s="263"/>
    </row>
    <row r="153" spans="9:11" x14ac:dyDescent="0.2">
      <c r="I153" s="263"/>
      <c r="J153" s="263"/>
      <c r="K153" s="263"/>
    </row>
    <row r="154" spans="9:11" x14ac:dyDescent="0.2">
      <c r="I154" s="263"/>
      <c r="J154" s="263"/>
      <c r="K154" s="263"/>
    </row>
    <row r="155" spans="9:11" x14ac:dyDescent="0.2">
      <c r="I155" s="263"/>
      <c r="J155" s="263"/>
      <c r="K155" s="263"/>
    </row>
    <row r="156" spans="9:11" x14ac:dyDescent="0.2">
      <c r="I156" s="263"/>
      <c r="J156" s="263"/>
      <c r="K156" s="263"/>
    </row>
    <row r="157" spans="9:11" x14ac:dyDescent="0.2">
      <c r="I157" s="263"/>
      <c r="J157" s="263"/>
      <c r="K157" s="263"/>
    </row>
    <row r="158" spans="9:11" x14ac:dyDescent="0.2">
      <c r="I158" s="263"/>
      <c r="J158" s="263"/>
      <c r="K158" s="263"/>
    </row>
    <row r="159" spans="9:11" x14ac:dyDescent="0.2">
      <c r="I159" s="263"/>
      <c r="J159" s="263"/>
      <c r="K159" s="263"/>
    </row>
    <row r="160" spans="9:11" x14ac:dyDescent="0.2">
      <c r="I160" s="263"/>
      <c r="J160" s="263"/>
      <c r="K160" s="263"/>
    </row>
    <row r="161" spans="9:11" x14ac:dyDescent="0.2">
      <c r="I161" s="263"/>
      <c r="J161" s="263"/>
      <c r="K161" s="263"/>
    </row>
    <row r="162" spans="9:11" x14ac:dyDescent="0.2">
      <c r="I162" s="263"/>
      <c r="J162" s="263"/>
      <c r="K162" s="263"/>
    </row>
    <row r="163" spans="9:11" x14ac:dyDescent="0.2">
      <c r="I163" s="263"/>
      <c r="J163" s="263"/>
      <c r="K163" s="263"/>
    </row>
    <row r="164" spans="9:11" x14ac:dyDescent="0.2">
      <c r="I164" s="263"/>
      <c r="J164" s="263"/>
      <c r="K164" s="263"/>
    </row>
    <row r="165" spans="9:11" x14ac:dyDescent="0.2">
      <c r="I165" s="263"/>
      <c r="J165" s="263"/>
      <c r="K165" s="263"/>
    </row>
    <row r="166" spans="9:11" x14ac:dyDescent="0.2">
      <c r="I166" s="263"/>
      <c r="J166" s="263"/>
      <c r="K166" s="263"/>
    </row>
    <row r="167" spans="9:11" x14ac:dyDescent="0.2">
      <c r="I167" s="263"/>
      <c r="J167" s="263"/>
      <c r="K167" s="263"/>
    </row>
    <row r="168" spans="9:11" x14ac:dyDescent="0.2">
      <c r="I168" s="263"/>
      <c r="J168" s="263"/>
      <c r="K168" s="263"/>
    </row>
    <row r="169" spans="9:11" x14ac:dyDescent="0.2">
      <c r="I169" s="263"/>
      <c r="J169" s="263"/>
      <c r="K169" s="263"/>
    </row>
    <row r="170" spans="9:11" x14ac:dyDescent="0.2">
      <c r="I170" s="263"/>
      <c r="J170" s="263"/>
      <c r="K170" s="263"/>
    </row>
    <row r="171" spans="9:11" x14ac:dyDescent="0.2">
      <c r="I171" s="263"/>
      <c r="J171" s="263"/>
      <c r="K171" s="263"/>
    </row>
    <row r="172" spans="9:11" x14ac:dyDescent="0.2">
      <c r="I172" s="263"/>
      <c r="J172" s="263"/>
      <c r="K172" s="263"/>
    </row>
    <row r="173" spans="9:11" x14ac:dyDescent="0.2">
      <c r="I173" s="263"/>
      <c r="J173" s="263"/>
      <c r="K173" s="263"/>
    </row>
    <row r="174" spans="9:11" x14ac:dyDescent="0.2">
      <c r="I174" s="263"/>
      <c r="J174" s="263"/>
      <c r="K174" s="263"/>
    </row>
    <row r="175" spans="9:11" x14ac:dyDescent="0.2">
      <c r="I175" s="263"/>
      <c r="J175" s="263"/>
      <c r="K175" s="263"/>
    </row>
    <row r="176" spans="9:11" x14ac:dyDescent="0.2">
      <c r="I176" s="263"/>
      <c r="J176" s="263"/>
      <c r="K176" s="263"/>
    </row>
    <row r="177" spans="9:11" x14ac:dyDescent="0.2">
      <c r="I177" s="263"/>
      <c r="J177" s="263"/>
      <c r="K177" s="263"/>
    </row>
    <row r="178" spans="9:11" x14ac:dyDescent="0.2">
      <c r="I178" s="263"/>
      <c r="J178" s="263"/>
      <c r="K178" s="263"/>
    </row>
    <row r="179" spans="9:11" x14ac:dyDescent="0.2">
      <c r="I179" s="263"/>
      <c r="J179" s="263"/>
      <c r="K179" s="263"/>
    </row>
    <row r="180" spans="9:11" x14ac:dyDescent="0.2">
      <c r="I180" s="263"/>
      <c r="J180" s="263"/>
      <c r="K180" s="263"/>
    </row>
    <row r="181" spans="9:11" x14ac:dyDescent="0.2">
      <c r="I181" s="263"/>
      <c r="J181" s="263"/>
      <c r="K181" s="263"/>
    </row>
    <row r="182" spans="9:11" x14ac:dyDescent="0.2">
      <c r="I182" s="263"/>
      <c r="J182" s="263"/>
      <c r="K182" s="263"/>
    </row>
    <row r="183" spans="9:11" x14ac:dyDescent="0.2">
      <c r="I183" s="263"/>
      <c r="J183" s="263"/>
      <c r="K183" s="263"/>
    </row>
    <row r="184" spans="9:11" x14ac:dyDescent="0.2">
      <c r="I184" s="263"/>
      <c r="J184" s="263"/>
      <c r="K184" s="263"/>
    </row>
    <row r="185" spans="9:11" x14ac:dyDescent="0.2">
      <c r="I185" s="263"/>
      <c r="J185" s="263"/>
      <c r="K185" s="263"/>
    </row>
    <row r="186" spans="9:11" x14ac:dyDescent="0.2">
      <c r="I186" s="263"/>
      <c r="J186" s="263"/>
      <c r="K186" s="263"/>
    </row>
    <row r="187" spans="9:11" x14ac:dyDescent="0.2">
      <c r="I187" s="263"/>
      <c r="J187" s="263"/>
      <c r="K187" s="263"/>
    </row>
    <row r="188" spans="9:11" x14ac:dyDescent="0.2">
      <c r="I188" s="263"/>
      <c r="J188" s="263"/>
      <c r="K188" s="263"/>
    </row>
    <row r="189" spans="9:11" x14ac:dyDescent="0.2">
      <c r="I189" s="263"/>
      <c r="J189" s="263"/>
      <c r="K189" s="263"/>
    </row>
    <row r="190" spans="9:11" x14ac:dyDescent="0.2">
      <c r="I190" s="263"/>
      <c r="J190" s="263"/>
      <c r="K190" s="263"/>
    </row>
    <row r="191" spans="9:11" x14ac:dyDescent="0.2">
      <c r="I191" s="263"/>
      <c r="J191" s="263"/>
      <c r="K191" s="263"/>
    </row>
    <row r="192" spans="9:11" x14ac:dyDescent="0.2">
      <c r="I192" s="263"/>
      <c r="J192" s="263"/>
      <c r="K192" s="263"/>
    </row>
    <row r="193" spans="9:11" x14ac:dyDescent="0.2">
      <c r="I193" s="263"/>
      <c r="J193" s="263"/>
      <c r="K193" s="263"/>
    </row>
    <row r="194" spans="9:11" x14ac:dyDescent="0.2">
      <c r="I194" s="263"/>
      <c r="J194" s="263"/>
      <c r="K194" s="263"/>
    </row>
    <row r="195" spans="9:11" x14ac:dyDescent="0.2">
      <c r="I195" s="263"/>
      <c r="J195" s="263"/>
      <c r="K195" s="263"/>
    </row>
    <row r="196" spans="9:11" x14ac:dyDescent="0.2">
      <c r="I196" s="263"/>
      <c r="J196" s="263"/>
      <c r="K196" s="263"/>
    </row>
    <row r="197" spans="9:11" x14ac:dyDescent="0.2">
      <c r="I197" s="263"/>
      <c r="J197" s="263"/>
      <c r="K197" s="263"/>
    </row>
    <row r="198" spans="9:11" x14ac:dyDescent="0.2">
      <c r="I198" s="263"/>
      <c r="J198" s="263"/>
      <c r="K198" s="263"/>
    </row>
    <row r="199" spans="9:11" x14ac:dyDescent="0.2">
      <c r="I199" s="263"/>
      <c r="J199" s="263"/>
      <c r="K199" s="263"/>
    </row>
    <row r="200" spans="9:11" x14ac:dyDescent="0.2">
      <c r="I200" s="263"/>
      <c r="J200" s="263"/>
      <c r="K200" s="263"/>
    </row>
    <row r="201" spans="9:11" x14ac:dyDescent="0.2">
      <c r="I201" s="263"/>
      <c r="J201" s="263"/>
      <c r="K201" s="263"/>
    </row>
    <row r="202" spans="9:11" x14ac:dyDescent="0.2">
      <c r="I202" s="263"/>
      <c r="J202" s="263"/>
      <c r="K202" s="263"/>
    </row>
    <row r="203" spans="9:11" x14ac:dyDescent="0.2">
      <c r="I203" s="263"/>
      <c r="J203" s="263"/>
      <c r="K203" s="263"/>
    </row>
    <row r="204" spans="9:11" x14ac:dyDescent="0.2">
      <c r="I204" s="263"/>
      <c r="J204" s="263"/>
      <c r="K204" s="263"/>
    </row>
    <row r="205" spans="9:11" x14ac:dyDescent="0.2">
      <c r="I205" s="263"/>
      <c r="J205" s="263"/>
      <c r="K205" s="263"/>
    </row>
    <row r="206" spans="9:11" x14ac:dyDescent="0.2">
      <c r="I206" s="263"/>
      <c r="J206" s="263"/>
      <c r="K206" s="263"/>
    </row>
    <row r="207" spans="9:11" x14ac:dyDescent="0.2">
      <c r="I207" s="263"/>
      <c r="J207" s="263"/>
      <c r="K207" s="263"/>
    </row>
    <row r="208" spans="9:11" x14ac:dyDescent="0.2">
      <c r="I208" s="263"/>
      <c r="J208" s="263"/>
      <c r="K208" s="263"/>
    </row>
    <row r="209" spans="9:11" x14ac:dyDescent="0.2">
      <c r="I209" s="263"/>
      <c r="J209" s="263"/>
      <c r="K209" s="263"/>
    </row>
    <row r="210" spans="9:11" x14ac:dyDescent="0.2">
      <c r="I210" s="263"/>
      <c r="J210" s="263"/>
      <c r="K210" s="263"/>
    </row>
    <row r="211" spans="9:11" x14ac:dyDescent="0.2">
      <c r="I211" s="263"/>
      <c r="J211" s="263"/>
      <c r="K211" s="263"/>
    </row>
    <row r="212" spans="9:11" x14ac:dyDescent="0.2">
      <c r="I212" s="263"/>
      <c r="J212" s="263"/>
      <c r="K212" s="263"/>
    </row>
    <row r="213" spans="9:11" x14ac:dyDescent="0.2">
      <c r="I213" s="263"/>
      <c r="J213" s="263"/>
      <c r="K213" s="263"/>
    </row>
    <row r="214" spans="9:11" x14ac:dyDescent="0.2">
      <c r="I214" s="263"/>
      <c r="J214" s="263"/>
      <c r="K214" s="263"/>
    </row>
    <row r="215" spans="9:11" x14ac:dyDescent="0.2">
      <c r="I215" s="263"/>
      <c r="J215" s="263"/>
      <c r="K215" s="263"/>
    </row>
    <row r="216" spans="9:11" x14ac:dyDescent="0.2">
      <c r="I216" s="263"/>
      <c r="J216" s="263"/>
      <c r="K216" s="263"/>
    </row>
    <row r="217" spans="9:11" x14ac:dyDescent="0.2">
      <c r="I217" s="263"/>
      <c r="J217" s="263"/>
      <c r="K217" s="263"/>
    </row>
    <row r="218" spans="9:11" x14ac:dyDescent="0.2">
      <c r="I218" s="263"/>
      <c r="J218" s="263"/>
      <c r="K218" s="263"/>
    </row>
    <row r="219" spans="9:11" x14ac:dyDescent="0.2">
      <c r="I219" s="263"/>
      <c r="J219" s="263"/>
      <c r="K219" s="263"/>
    </row>
    <row r="220" spans="9:11" x14ac:dyDescent="0.2">
      <c r="I220" s="263"/>
      <c r="J220" s="263"/>
      <c r="K220" s="263"/>
    </row>
    <row r="221" spans="9:11" x14ac:dyDescent="0.2">
      <c r="I221" s="263"/>
      <c r="J221" s="263"/>
      <c r="K221" s="263"/>
    </row>
    <row r="222" spans="9:11" x14ac:dyDescent="0.2">
      <c r="I222" s="263"/>
      <c r="J222" s="263"/>
      <c r="K222" s="263"/>
    </row>
    <row r="223" spans="9:11" x14ac:dyDescent="0.2">
      <c r="I223" s="263"/>
      <c r="J223" s="263"/>
      <c r="K223" s="263"/>
    </row>
    <row r="224" spans="9:11" x14ac:dyDescent="0.2">
      <c r="I224" s="263"/>
      <c r="J224" s="263"/>
      <c r="K224" s="263"/>
    </row>
    <row r="225" spans="9:11" x14ac:dyDescent="0.2">
      <c r="I225" s="263"/>
      <c r="J225" s="263"/>
      <c r="K225" s="263"/>
    </row>
    <row r="226" spans="9:11" x14ac:dyDescent="0.2">
      <c r="I226" s="263"/>
      <c r="J226" s="263"/>
      <c r="K226" s="263"/>
    </row>
    <row r="227" spans="9:11" x14ac:dyDescent="0.2">
      <c r="I227" s="263"/>
      <c r="J227" s="263"/>
      <c r="K227" s="263"/>
    </row>
    <row r="228" spans="9:11" x14ac:dyDescent="0.2">
      <c r="I228" s="263"/>
      <c r="J228" s="263"/>
      <c r="K228" s="263"/>
    </row>
    <row r="229" spans="9:11" x14ac:dyDescent="0.2">
      <c r="I229" s="263"/>
      <c r="J229" s="263"/>
      <c r="K229" s="263"/>
    </row>
    <row r="230" spans="9:11" x14ac:dyDescent="0.2">
      <c r="I230" s="263"/>
      <c r="J230" s="263"/>
      <c r="K230" s="263"/>
    </row>
    <row r="231" spans="9:11" x14ac:dyDescent="0.2">
      <c r="I231" s="263"/>
      <c r="J231" s="263"/>
      <c r="K231" s="263"/>
    </row>
    <row r="232" spans="9:11" x14ac:dyDescent="0.2">
      <c r="I232" s="263"/>
      <c r="J232" s="263"/>
      <c r="K232" s="263"/>
    </row>
    <row r="233" spans="9:11" x14ac:dyDescent="0.2">
      <c r="I233" s="263"/>
      <c r="J233" s="263"/>
      <c r="K233" s="263"/>
    </row>
    <row r="234" spans="9:11" x14ac:dyDescent="0.2">
      <c r="I234" s="263"/>
      <c r="J234" s="263"/>
      <c r="K234" s="263"/>
    </row>
    <row r="235" spans="9:11" x14ac:dyDescent="0.2">
      <c r="I235" s="263"/>
      <c r="J235" s="263"/>
      <c r="K235" s="263"/>
    </row>
    <row r="236" spans="9:11" x14ac:dyDescent="0.2">
      <c r="I236" s="263"/>
      <c r="J236" s="263"/>
      <c r="K236" s="263"/>
    </row>
    <row r="237" spans="9:11" x14ac:dyDescent="0.2">
      <c r="I237" s="263"/>
      <c r="J237" s="263"/>
      <c r="K237" s="263"/>
    </row>
    <row r="238" spans="9:11" x14ac:dyDescent="0.2">
      <c r="I238" s="263"/>
      <c r="J238" s="263"/>
      <c r="K238" s="263"/>
    </row>
    <row r="239" spans="9:11" x14ac:dyDescent="0.2">
      <c r="I239" s="263"/>
      <c r="J239" s="263"/>
      <c r="K239" s="263"/>
    </row>
    <row r="240" spans="9:11" x14ac:dyDescent="0.2">
      <c r="I240" s="263"/>
      <c r="J240" s="263"/>
      <c r="K240" s="263"/>
    </row>
    <row r="241" spans="9:11" x14ac:dyDescent="0.2">
      <c r="I241" s="263"/>
      <c r="J241" s="263"/>
      <c r="K241" s="263"/>
    </row>
    <row r="242" spans="9:11" x14ac:dyDescent="0.2">
      <c r="I242" s="263"/>
      <c r="J242" s="263"/>
      <c r="K242" s="263"/>
    </row>
    <row r="243" spans="9:11" x14ac:dyDescent="0.2">
      <c r="I243" s="263"/>
      <c r="J243" s="263"/>
      <c r="K243" s="263"/>
    </row>
    <row r="244" spans="9:11" x14ac:dyDescent="0.2">
      <c r="I244" s="263"/>
      <c r="J244" s="263"/>
      <c r="K244" s="263"/>
    </row>
    <row r="245" spans="9:11" x14ac:dyDescent="0.2">
      <c r="I245" s="263"/>
      <c r="J245" s="263"/>
      <c r="K245" s="263"/>
    </row>
    <row r="246" spans="9:11" x14ac:dyDescent="0.2">
      <c r="I246" s="263"/>
      <c r="J246" s="263"/>
      <c r="K246" s="263"/>
    </row>
    <row r="247" spans="9:11" x14ac:dyDescent="0.2">
      <c r="I247" s="263"/>
      <c r="J247" s="263"/>
      <c r="K247" s="263"/>
    </row>
    <row r="248" spans="9:11" x14ac:dyDescent="0.2">
      <c r="I248" s="263"/>
      <c r="J248" s="263"/>
      <c r="K248" s="263"/>
    </row>
    <row r="249" spans="9:11" x14ac:dyDescent="0.2">
      <c r="I249" s="263"/>
      <c r="J249" s="263"/>
      <c r="K249" s="263"/>
    </row>
    <row r="250" spans="9:11" x14ac:dyDescent="0.2">
      <c r="I250" s="263"/>
      <c r="J250" s="263"/>
      <c r="K250" s="263"/>
    </row>
    <row r="251" spans="9:11" x14ac:dyDescent="0.2">
      <c r="I251" s="263"/>
      <c r="J251" s="263"/>
      <c r="K251" s="263"/>
    </row>
    <row r="252" spans="9:11" x14ac:dyDescent="0.2">
      <c r="I252" s="263"/>
      <c r="J252" s="263"/>
      <c r="K252" s="263"/>
    </row>
    <row r="253" spans="9:11" x14ac:dyDescent="0.2">
      <c r="I253" s="263"/>
      <c r="J253" s="263"/>
      <c r="K253" s="263"/>
    </row>
    <row r="254" spans="9:11" x14ac:dyDescent="0.2">
      <c r="I254" s="263"/>
      <c r="J254" s="263"/>
      <c r="K254" s="263"/>
    </row>
    <row r="255" spans="9:11" x14ac:dyDescent="0.2">
      <c r="I255" s="263"/>
      <c r="J255" s="263"/>
      <c r="K255" s="263"/>
    </row>
    <row r="256" spans="9:11" x14ac:dyDescent="0.2">
      <c r="I256" s="263"/>
      <c r="J256" s="263"/>
      <c r="K256" s="263"/>
    </row>
    <row r="257" spans="9:11" x14ac:dyDescent="0.2">
      <c r="I257" s="263"/>
      <c r="J257" s="263"/>
      <c r="K257" s="263"/>
    </row>
    <row r="258" spans="9:11" x14ac:dyDescent="0.2">
      <c r="I258" s="263"/>
      <c r="J258" s="263"/>
      <c r="K258" s="263"/>
    </row>
    <row r="259" spans="9:11" x14ac:dyDescent="0.2">
      <c r="I259" s="263"/>
      <c r="J259" s="263"/>
      <c r="K259" s="263"/>
    </row>
    <row r="260" spans="9:11" x14ac:dyDescent="0.2">
      <c r="I260" s="263"/>
      <c r="J260" s="263"/>
      <c r="K260" s="263"/>
    </row>
    <row r="261" spans="9:11" x14ac:dyDescent="0.2">
      <c r="I261" s="263"/>
      <c r="J261" s="263"/>
      <c r="K261" s="263"/>
    </row>
    <row r="262" spans="9:11" x14ac:dyDescent="0.2">
      <c r="I262" s="263"/>
      <c r="J262" s="263"/>
      <c r="K262" s="263"/>
    </row>
    <row r="263" spans="9:11" x14ac:dyDescent="0.2">
      <c r="I263" s="263"/>
      <c r="J263" s="263"/>
      <c r="K263" s="263"/>
    </row>
    <row r="264" spans="9:11" x14ac:dyDescent="0.2">
      <c r="I264" s="263"/>
      <c r="J264" s="263"/>
      <c r="K264" s="263"/>
    </row>
    <row r="265" spans="9:11" x14ac:dyDescent="0.2">
      <c r="I265" s="263"/>
      <c r="J265" s="263"/>
      <c r="K265" s="263"/>
    </row>
    <row r="266" spans="9:11" x14ac:dyDescent="0.2">
      <c r="I266" s="263"/>
      <c r="J266" s="263"/>
      <c r="K266" s="263"/>
    </row>
    <row r="267" spans="9:11" x14ac:dyDescent="0.2">
      <c r="I267" s="263"/>
      <c r="J267" s="263"/>
      <c r="K267" s="263"/>
    </row>
    <row r="268" spans="9:11" x14ac:dyDescent="0.2">
      <c r="I268" s="263"/>
      <c r="J268" s="263"/>
      <c r="K268" s="263"/>
    </row>
    <row r="269" spans="9:11" x14ac:dyDescent="0.2">
      <c r="I269" s="263"/>
      <c r="J269" s="263"/>
      <c r="K269" s="263"/>
    </row>
    <row r="270" spans="9:11" x14ac:dyDescent="0.2">
      <c r="I270" s="263"/>
      <c r="J270" s="263"/>
      <c r="K270" s="263"/>
    </row>
    <row r="271" spans="9:11" x14ac:dyDescent="0.2">
      <c r="I271" s="263"/>
      <c r="J271" s="263"/>
      <c r="K271" s="263"/>
    </row>
    <row r="272" spans="9:11" x14ac:dyDescent="0.2">
      <c r="I272" s="263"/>
      <c r="J272" s="263"/>
      <c r="K272" s="263"/>
    </row>
    <row r="273" spans="9:11" x14ac:dyDescent="0.2">
      <c r="I273" s="263"/>
      <c r="J273" s="263"/>
      <c r="K273" s="263"/>
    </row>
    <row r="274" spans="9:11" x14ac:dyDescent="0.2">
      <c r="I274" s="263"/>
      <c r="J274" s="263"/>
      <c r="K274" s="263"/>
    </row>
    <row r="275" spans="9:11" x14ac:dyDescent="0.2">
      <c r="I275" s="263"/>
      <c r="J275" s="263"/>
      <c r="K275" s="263"/>
    </row>
    <row r="276" spans="9:11" x14ac:dyDescent="0.2">
      <c r="I276" s="263"/>
      <c r="J276" s="263"/>
      <c r="K276" s="263"/>
    </row>
    <row r="277" spans="9:11" x14ac:dyDescent="0.2">
      <c r="I277" s="263"/>
      <c r="J277" s="263"/>
      <c r="K277" s="263"/>
    </row>
    <row r="278" spans="9:11" x14ac:dyDescent="0.2">
      <c r="I278" s="263"/>
      <c r="J278" s="263"/>
      <c r="K278" s="263"/>
    </row>
    <row r="279" spans="9:11" x14ac:dyDescent="0.2">
      <c r="I279" s="263"/>
      <c r="J279" s="263"/>
      <c r="K279" s="263"/>
    </row>
    <row r="280" spans="9:11" x14ac:dyDescent="0.2">
      <c r="I280" s="263"/>
      <c r="J280" s="263"/>
      <c r="K280" s="263"/>
    </row>
    <row r="281" spans="9:11" x14ac:dyDescent="0.2">
      <c r="I281" s="263"/>
      <c r="J281" s="263"/>
      <c r="K281" s="263"/>
    </row>
    <row r="282" spans="9:11" x14ac:dyDescent="0.2">
      <c r="I282" s="263"/>
      <c r="J282" s="263"/>
      <c r="K282" s="263"/>
    </row>
    <row r="283" spans="9:11" x14ac:dyDescent="0.2">
      <c r="I283" s="263"/>
      <c r="J283" s="263"/>
      <c r="K283" s="263"/>
    </row>
    <row r="284" spans="9:11" x14ac:dyDescent="0.2">
      <c r="I284" s="263"/>
      <c r="J284" s="263"/>
      <c r="K284" s="263"/>
    </row>
    <row r="285" spans="9:11" x14ac:dyDescent="0.2">
      <c r="I285" s="263"/>
      <c r="J285" s="263"/>
      <c r="K285" s="263"/>
    </row>
    <row r="286" spans="9:11" x14ac:dyDescent="0.2">
      <c r="I286" s="263"/>
      <c r="J286" s="263"/>
      <c r="K286" s="263"/>
    </row>
    <row r="287" spans="9:11" x14ac:dyDescent="0.2">
      <c r="I287" s="263"/>
      <c r="J287" s="263"/>
      <c r="K287" s="263"/>
    </row>
    <row r="288" spans="9:11" x14ac:dyDescent="0.2">
      <c r="I288" s="263"/>
      <c r="J288" s="263"/>
      <c r="K288" s="263"/>
    </row>
    <row r="289" spans="9:11" x14ac:dyDescent="0.2">
      <c r="I289" s="263"/>
      <c r="J289" s="263"/>
      <c r="K289" s="263"/>
    </row>
    <row r="290" spans="9:11" x14ac:dyDescent="0.2">
      <c r="I290" s="263"/>
      <c r="J290" s="263"/>
      <c r="K290" s="263"/>
    </row>
    <row r="291" spans="9:11" x14ac:dyDescent="0.2">
      <c r="I291" s="263"/>
      <c r="J291" s="263"/>
      <c r="K291" s="263"/>
    </row>
    <row r="292" spans="9:11" x14ac:dyDescent="0.2">
      <c r="I292" s="263"/>
      <c r="J292" s="263"/>
      <c r="K292" s="263"/>
    </row>
    <row r="293" spans="9:11" x14ac:dyDescent="0.2">
      <c r="I293" s="263"/>
      <c r="J293" s="263"/>
      <c r="K293" s="263"/>
    </row>
    <row r="294" spans="9:11" x14ac:dyDescent="0.2">
      <c r="I294" s="263"/>
      <c r="J294" s="263"/>
      <c r="K294" s="263"/>
    </row>
    <row r="295" spans="9:11" x14ac:dyDescent="0.2">
      <c r="I295" s="263"/>
      <c r="J295" s="263"/>
      <c r="K295" s="263"/>
    </row>
    <row r="296" spans="9:11" x14ac:dyDescent="0.2">
      <c r="I296" s="263"/>
      <c r="J296" s="263"/>
      <c r="K296" s="263"/>
    </row>
    <row r="297" spans="9:11" x14ac:dyDescent="0.2">
      <c r="I297" s="263"/>
      <c r="J297" s="263"/>
      <c r="K297" s="263"/>
    </row>
    <row r="298" spans="9:11" x14ac:dyDescent="0.2">
      <c r="I298" s="263"/>
      <c r="J298" s="263"/>
      <c r="K298" s="263"/>
    </row>
    <row r="299" spans="9:11" x14ac:dyDescent="0.2">
      <c r="I299" s="263"/>
      <c r="J299" s="263"/>
      <c r="K299" s="263"/>
    </row>
    <row r="300" spans="9:11" x14ac:dyDescent="0.2">
      <c r="I300" s="263"/>
      <c r="J300" s="263"/>
      <c r="K300" s="263"/>
    </row>
    <row r="301" spans="9:11" x14ac:dyDescent="0.2">
      <c r="I301" s="263"/>
      <c r="J301" s="263"/>
      <c r="K301" s="263"/>
    </row>
    <row r="302" spans="9:11" x14ac:dyDescent="0.2">
      <c r="I302" s="263"/>
      <c r="J302" s="263"/>
      <c r="K302" s="263"/>
    </row>
    <row r="303" spans="9:11" x14ac:dyDescent="0.2">
      <c r="I303" s="263"/>
      <c r="J303" s="263"/>
      <c r="K303" s="263"/>
    </row>
    <row r="304" spans="9:11" x14ac:dyDescent="0.2">
      <c r="I304" s="263"/>
      <c r="J304" s="263"/>
      <c r="K304" s="263"/>
    </row>
    <row r="305" spans="9:11" x14ac:dyDescent="0.2">
      <c r="I305" s="263"/>
      <c r="J305" s="263"/>
      <c r="K305" s="263"/>
    </row>
    <row r="306" spans="9:11" x14ac:dyDescent="0.2">
      <c r="I306" s="263"/>
      <c r="J306" s="263"/>
      <c r="K306" s="263"/>
    </row>
    <row r="307" spans="9:11" x14ac:dyDescent="0.2">
      <c r="I307" s="263"/>
      <c r="J307" s="263"/>
      <c r="K307" s="263"/>
    </row>
    <row r="308" spans="9:11" x14ac:dyDescent="0.2">
      <c r="I308" s="263"/>
      <c r="J308" s="263"/>
      <c r="K308" s="263"/>
    </row>
    <row r="309" spans="9:11" x14ac:dyDescent="0.2">
      <c r="I309" s="263"/>
      <c r="J309" s="263"/>
      <c r="K309" s="263"/>
    </row>
    <row r="310" spans="9:11" x14ac:dyDescent="0.2">
      <c r="I310" s="263"/>
      <c r="J310" s="263"/>
      <c r="K310" s="263"/>
    </row>
    <row r="311" spans="9:11" x14ac:dyDescent="0.2">
      <c r="I311" s="263"/>
      <c r="J311" s="263"/>
      <c r="K311" s="263"/>
    </row>
    <row r="312" spans="9:11" x14ac:dyDescent="0.2">
      <c r="I312" s="263"/>
      <c r="J312" s="263"/>
      <c r="K312" s="263"/>
    </row>
    <row r="313" spans="9:11" x14ac:dyDescent="0.2">
      <c r="I313" s="263"/>
      <c r="J313" s="263"/>
      <c r="K313" s="263"/>
    </row>
    <row r="314" spans="9:11" x14ac:dyDescent="0.2">
      <c r="I314" s="263"/>
      <c r="J314" s="263"/>
      <c r="K314" s="263"/>
    </row>
  </sheetData>
  <mergeCells count="16">
    <mergeCell ref="A1:C1"/>
    <mergeCell ref="B5:B7"/>
    <mergeCell ref="C5:C7"/>
    <mergeCell ref="D5:F5"/>
    <mergeCell ref="G5:H5"/>
    <mergeCell ref="D6:D7"/>
    <mergeCell ref="E6:E7"/>
    <mergeCell ref="F6:F7"/>
    <mergeCell ref="B52:H52"/>
    <mergeCell ref="B54:H54"/>
    <mergeCell ref="B12:B13"/>
    <mergeCell ref="D12:D13"/>
    <mergeCell ref="E12:E13"/>
    <mergeCell ref="F12:F13"/>
    <mergeCell ref="G12:G13"/>
    <mergeCell ref="H12:H13"/>
  </mergeCells>
  <hyperlinks>
    <hyperlink ref="A1:C1" location="Turinys!A1" display="↖ atgal į turinį"/>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B313"/>
  <sheetViews>
    <sheetView showGridLines="0" showRowColHeaders="0" topLeftCell="A10" zoomScale="85" zoomScaleNormal="85" workbookViewId="0">
      <selection activeCell="X30" sqref="X30"/>
    </sheetView>
  </sheetViews>
  <sheetFormatPr defaultRowHeight="14.25" x14ac:dyDescent="0.2"/>
  <cols>
    <col min="1" max="1" width="9" style="343"/>
    <col min="2" max="2" width="16.375" style="90" customWidth="1"/>
    <col min="3" max="6" width="10.25" style="90" customWidth="1"/>
    <col min="7" max="14" width="9" style="90"/>
    <col min="15" max="15" width="9" style="98"/>
    <col min="16" max="16" width="7.25" style="98" customWidth="1"/>
    <col min="17" max="20" width="8.375" style="98" customWidth="1"/>
    <col min="21" max="21" width="9" style="98"/>
    <col min="22" max="22" width="5.625" style="98" customWidth="1"/>
    <col min="23" max="26" width="8.625" style="90" customWidth="1"/>
    <col min="27" max="16384" width="9" style="90"/>
  </cols>
  <sheetData>
    <row r="1" spans="1:28" x14ac:dyDescent="0.2">
      <c r="A1" s="707" t="s">
        <v>0</v>
      </c>
      <c r="B1" s="707"/>
      <c r="C1" s="707"/>
      <c r="D1" s="76"/>
      <c r="E1" s="76"/>
      <c r="F1" s="76"/>
      <c r="G1" s="76"/>
      <c r="H1" s="76"/>
      <c r="I1" s="76"/>
      <c r="O1" s="94"/>
      <c r="P1" s="94"/>
      <c r="Q1"/>
      <c r="R1" s="94"/>
      <c r="S1"/>
      <c r="T1"/>
      <c r="U1"/>
      <c r="V1"/>
      <c r="W1"/>
      <c r="X1"/>
    </row>
    <row r="2" spans="1:28" ht="15" thickBot="1" x14ac:dyDescent="0.25">
      <c r="B2" s="77"/>
      <c r="C2" s="77"/>
      <c r="D2" s="77"/>
      <c r="E2" s="77"/>
      <c r="F2" s="77"/>
      <c r="G2" s="77"/>
      <c r="H2" s="77"/>
      <c r="I2" s="77"/>
      <c r="J2" s="100"/>
      <c r="K2" s="100"/>
      <c r="L2" s="100"/>
      <c r="M2" s="100"/>
      <c r="N2" s="100"/>
      <c r="O2" s="94"/>
      <c r="P2" s="94"/>
      <c r="Q2"/>
      <c r="R2" s="94"/>
      <c r="S2"/>
      <c r="T2"/>
      <c r="U2"/>
      <c r="V2"/>
      <c r="W2"/>
      <c r="X2"/>
    </row>
    <row r="3" spans="1:28" ht="15" x14ac:dyDescent="0.2">
      <c r="B3" s="71" t="s">
        <v>349</v>
      </c>
      <c r="C3" s="71"/>
      <c r="D3" s="71"/>
      <c r="E3" s="71"/>
      <c r="F3" s="71"/>
      <c r="G3" s="71"/>
      <c r="H3" s="71"/>
      <c r="I3" s="71"/>
      <c r="O3" s="94"/>
      <c r="P3" s="360"/>
      <c r="Q3" s="361"/>
      <c r="R3" s="101"/>
      <c r="S3" s="102"/>
      <c r="T3" s="102"/>
      <c r="U3" s="102"/>
      <c r="V3" s="102"/>
      <c r="W3" s="102"/>
      <c r="X3" s="102"/>
      <c r="Y3" s="102"/>
      <c r="Z3" s="102"/>
    </row>
    <row r="4" spans="1:28" x14ac:dyDescent="0.2">
      <c r="B4" s="95"/>
      <c r="C4" s="96"/>
      <c r="D4" s="95"/>
      <c r="E4" s="96"/>
      <c r="F4" s="95"/>
      <c r="G4" s="95"/>
      <c r="O4" s="94"/>
      <c r="P4" s="360"/>
      <c r="Q4" s="362"/>
      <c r="R4" s="101"/>
      <c r="S4" s="102"/>
      <c r="T4" s="102"/>
      <c r="U4" s="102"/>
      <c r="V4" s="102"/>
      <c r="W4" s="102"/>
      <c r="X4" s="102"/>
      <c r="Y4" s="102"/>
      <c r="Z4" s="102"/>
    </row>
    <row r="5" spans="1:28" x14ac:dyDescent="0.2">
      <c r="B5" s="95"/>
      <c r="C5" s="95"/>
      <c r="D5" s="95"/>
      <c r="E5" s="97"/>
      <c r="F5" s="95"/>
      <c r="G5" s="95"/>
      <c r="O5" s="94"/>
      <c r="P5" s="101"/>
      <c r="Q5" s="102"/>
      <c r="R5" s="101"/>
      <c r="S5" s="102"/>
      <c r="T5" s="102"/>
      <c r="U5" s="102"/>
      <c r="V5" s="102"/>
      <c r="W5" s="102"/>
      <c r="X5" s="102"/>
      <c r="Y5" s="102"/>
      <c r="Z5" s="102"/>
    </row>
    <row r="6" spans="1:28" x14ac:dyDescent="0.2">
      <c r="B6" s="95"/>
      <c r="C6" s="95"/>
      <c r="D6" s="97"/>
      <c r="E6" s="97"/>
      <c r="F6" s="95"/>
      <c r="G6" s="95"/>
      <c r="O6" s="94"/>
      <c r="P6" s="720" t="s">
        <v>93</v>
      </c>
      <c r="Q6" s="721"/>
      <c r="R6" s="721"/>
      <c r="S6" s="721"/>
      <c r="T6" s="722"/>
      <c r="U6" s="102"/>
      <c r="V6" s="720" t="s">
        <v>88</v>
      </c>
      <c r="W6" s="721"/>
      <c r="X6" s="721"/>
      <c r="Y6" s="721"/>
      <c r="Z6" s="722"/>
    </row>
    <row r="7" spans="1:28" x14ac:dyDescent="0.2">
      <c r="B7" s="95"/>
      <c r="C7" s="95"/>
      <c r="D7" s="95"/>
      <c r="E7" s="95"/>
      <c r="F7" s="95"/>
      <c r="G7" s="95"/>
      <c r="O7" s="94"/>
      <c r="P7" s="104"/>
      <c r="Q7" s="103" t="s">
        <v>85</v>
      </c>
      <c r="R7" s="103" t="s">
        <v>86</v>
      </c>
      <c r="S7" s="103" t="s">
        <v>87</v>
      </c>
      <c r="T7" s="105" t="s">
        <v>51</v>
      </c>
      <c r="U7" s="102"/>
      <c r="V7" s="104"/>
      <c r="W7" s="103" t="s">
        <v>85</v>
      </c>
      <c r="X7" s="103" t="s">
        <v>86</v>
      </c>
      <c r="Y7" s="103" t="s">
        <v>87</v>
      </c>
      <c r="Z7" s="105" t="s">
        <v>51</v>
      </c>
    </row>
    <row r="8" spans="1:28" x14ac:dyDescent="0.2">
      <c r="B8" s="95"/>
      <c r="C8" s="95"/>
      <c r="D8" s="95"/>
      <c r="E8" s="95"/>
      <c r="F8" s="95"/>
      <c r="G8" s="95"/>
      <c r="O8" s="94"/>
      <c r="P8" s="104" t="s">
        <v>52</v>
      </c>
      <c r="Q8" s="435">
        <v>16193.250280826269</v>
      </c>
      <c r="R8" s="435">
        <v>16143.1</v>
      </c>
      <c r="S8" s="435">
        <v>16167.432858966034</v>
      </c>
      <c r="T8" s="436">
        <v>15640.359</v>
      </c>
      <c r="U8" s="102"/>
      <c r="V8" s="104" t="s">
        <v>52</v>
      </c>
      <c r="W8" s="435">
        <v>37.084936573014694</v>
      </c>
      <c r="X8" s="435">
        <v>36.417801116794038</v>
      </c>
      <c r="Y8" s="435">
        <v>35.97489363617867</v>
      </c>
      <c r="Z8" s="436">
        <v>34.653507971192404</v>
      </c>
    </row>
    <row r="9" spans="1:28" x14ac:dyDescent="0.2">
      <c r="O9" s="94"/>
      <c r="P9" s="106" t="s">
        <v>53</v>
      </c>
      <c r="Q9" s="437">
        <v>16101.178114637094</v>
      </c>
      <c r="R9" s="437">
        <v>16046.555000000002</v>
      </c>
      <c r="S9" s="437">
        <v>16051.096148613533</v>
      </c>
      <c r="T9" s="438">
        <v>15640.359</v>
      </c>
      <c r="U9" s="102"/>
      <c r="V9" s="106" t="s">
        <v>53</v>
      </c>
      <c r="W9" s="437">
        <v>37</v>
      </c>
      <c r="X9" s="437">
        <v>36.200000000000003</v>
      </c>
      <c r="Y9" s="437">
        <v>36</v>
      </c>
      <c r="Z9" s="438">
        <v>34.653507971192404</v>
      </c>
    </row>
    <row r="10" spans="1:28" x14ac:dyDescent="0.2">
      <c r="O10" s="94"/>
      <c r="P10" s="102"/>
      <c r="Q10" s="102"/>
      <c r="R10" s="102"/>
      <c r="S10" s="102"/>
      <c r="T10" s="102"/>
      <c r="U10" s="102"/>
      <c r="V10" s="102"/>
      <c r="W10" s="102"/>
      <c r="X10" s="102"/>
      <c r="Y10" s="102"/>
      <c r="Z10" s="102"/>
    </row>
    <row r="11" spans="1:28" x14ac:dyDescent="0.2">
      <c r="O11"/>
      <c r="P11" s="102"/>
      <c r="Q11" s="102"/>
      <c r="R11" s="102"/>
      <c r="S11" s="102"/>
      <c r="T11" s="102"/>
      <c r="U11" s="102"/>
      <c r="V11" s="102"/>
      <c r="W11" s="102"/>
      <c r="X11" s="102"/>
      <c r="Y11" s="102"/>
      <c r="Z11" s="102"/>
      <c r="AB11"/>
    </row>
    <row r="12" spans="1:28" x14ac:dyDescent="0.2">
      <c r="O12"/>
      <c r="P12" s="720" t="s">
        <v>89</v>
      </c>
      <c r="Q12" s="721"/>
      <c r="R12" s="721"/>
      <c r="S12" s="721"/>
      <c r="T12" s="722"/>
      <c r="U12" s="102"/>
      <c r="V12" s="720" t="s">
        <v>90</v>
      </c>
      <c r="W12" s="721"/>
      <c r="X12" s="721"/>
      <c r="Y12" s="721"/>
      <c r="Z12" s="722"/>
      <c r="AB12"/>
    </row>
    <row r="13" spans="1:28" x14ac:dyDescent="0.2">
      <c r="O13"/>
      <c r="P13" s="104"/>
      <c r="Q13" s="103" t="s">
        <v>85</v>
      </c>
      <c r="R13" s="103" t="s">
        <v>86</v>
      </c>
      <c r="S13" s="103" t="s">
        <v>87</v>
      </c>
      <c r="T13" s="105" t="s">
        <v>51</v>
      </c>
      <c r="U13" s="102"/>
      <c r="V13" s="104"/>
      <c r="W13" s="103" t="s">
        <v>85</v>
      </c>
      <c r="X13" s="103" t="s">
        <v>86</v>
      </c>
      <c r="Y13" s="103" t="s">
        <v>87</v>
      </c>
      <c r="Z13" s="105" t="s">
        <v>51</v>
      </c>
      <c r="AB13"/>
    </row>
    <row r="14" spans="1:28" x14ac:dyDescent="0.2">
      <c r="O14"/>
      <c r="P14" s="104" t="s">
        <v>52</v>
      </c>
      <c r="Q14" s="435">
        <v>15971.570765732733</v>
      </c>
      <c r="R14" s="435">
        <v>16068.6</v>
      </c>
      <c r="S14" s="435">
        <v>15995.91913950404</v>
      </c>
      <c r="T14" s="436">
        <v>15342.759</v>
      </c>
      <c r="U14" s="102"/>
      <c r="V14" s="104" t="s">
        <v>52</v>
      </c>
      <c r="W14" s="435">
        <v>36.577257718293694</v>
      </c>
      <c r="X14" s="435">
        <v>36.24973388167804</v>
      </c>
      <c r="Y14" s="435">
        <v>35.593250621569283</v>
      </c>
      <c r="Z14" s="436">
        <v>33.994131548168681</v>
      </c>
      <c r="AB14"/>
    </row>
    <row r="15" spans="1:28" x14ac:dyDescent="0.2">
      <c r="O15"/>
      <c r="P15" s="106" t="s">
        <v>53</v>
      </c>
      <c r="Q15" s="437">
        <v>15838.772428066115</v>
      </c>
      <c r="R15" s="437">
        <v>15824.917500000003</v>
      </c>
      <c r="S15" s="437">
        <v>15783.577879469973</v>
      </c>
      <c r="T15" s="438">
        <v>15342.759</v>
      </c>
      <c r="U15" s="102"/>
      <c r="V15" s="106" t="s">
        <v>53</v>
      </c>
      <c r="W15" s="437">
        <v>36.4</v>
      </c>
      <c r="X15" s="437">
        <v>35.700000000000003</v>
      </c>
      <c r="Y15" s="437">
        <v>35.4</v>
      </c>
      <c r="Z15" s="438">
        <v>33.994131548168681</v>
      </c>
      <c r="AB15"/>
    </row>
    <row r="16" spans="1:28" x14ac:dyDescent="0.2">
      <c r="O16"/>
      <c r="P16" s="102"/>
      <c r="Q16" s="102"/>
      <c r="R16" s="102"/>
      <c r="S16" s="102"/>
      <c r="T16" s="102"/>
      <c r="U16" s="102"/>
      <c r="V16" s="102"/>
      <c r="W16" s="102"/>
      <c r="X16" s="102"/>
      <c r="Y16" s="102"/>
      <c r="Z16" s="102"/>
      <c r="AB16"/>
    </row>
    <row r="17" spans="15:28" x14ac:dyDescent="0.2">
      <c r="O17"/>
      <c r="P17" s="102"/>
      <c r="Q17" s="102"/>
      <c r="R17" s="102"/>
      <c r="S17" s="102"/>
      <c r="T17" s="102"/>
      <c r="U17" s="102"/>
      <c r="V17" s="102"/>
      <c r="W17" s="102"/>
      <c r="X17" s="102"/>
      <c r="Y17" s="102"/>
      <c r="Z17" s="102"/>
      <c r="AB17"/>
    </row>
    <row r="18" spans="15:28" x14ac:dyDescent="0.2">
      <c r="O18"/>
      <c r="P18" s="720" t="s">
        <v>92</v>
      </c>
      <c r="Q18" s="721"/>
      <c r="R18" s="721"/>
      <c r="S18" s="721"/>
      <c r="T18" s="722"/>
      <c r="U18" s="102"/>
      <c r="V18" s="720" t="s">
        <v>91</v>
      </c>
      <c r="W18" s="721"/>
      <c r="X18" s="721"/>
      <c r="Y18" s="721"/>
      <c r="Z18" s="722"/>
      <c r="AB18"/>
    </row>
    <row r="19" spans="15:28" x14ac:dyDescent="0.2">
      <c r="O19"/>
      <c r="P19" s="104"/>
      <c r="Q19" s="103" t="s">
        <v>85</v>
      </c>
      <c r="R19" s="103" t="s">
        <v>86</v>
      </c>
      <c r="S19" s="103" t="s">
        <v>87</v>
      </c>
      <c r="T19" s="105" t="s">
        <v>51</v>
      </c>
      <c r="U19" s="102"/>
      <c r="V19" s="104"/>
      <c r="W19" s="103" t="s">
        <v>85</v>
      </c>
      <c r="X19" s="103" t="s">
        <v>86</v>
      </c>
      <c r="Y19" s="103" t="s">
        <v>87</v>
      </c>
      <c r="Z19" s="105" t="s">
        <v>51</v>
      </c>
      <c r="AB19"/>
    </row>
    <row r="20" spans="15:28" x14ac:dyDescent="0.2">
      <c r="O20"/>
      <c r="P20" s="104" t="s">
        <v>52</v>
      </c>
      <c r="Q20" s="435">
        <v>221.67951509353588</v>
      </c>
      <c r="R20" s="435">
        <v>74.5</v>
      </c>
      <c r="S20" s="435">
        <v>171.5137194619947</v>
      </c>
      <c r="T20" s="436">
        <v>297.60000000000036</v>
      </c>
      <c r="U20" s="102"/>
      <c r="V20" s="104" t="s">
        <v>52</v>
      </c>
      <c r="W20" s="435">
        <v>0.50767885472100005</v>
      </c>
      <c r="X20" s="435">
        <v>0.16806723511599841</v>
      </c>
      <c r="Y20" s="435">
        <v>0.38164301460938788</v>
      </c>
      <c r="Z20" s="436">
        <v>0.65937642302372268</v>
      </c>
      <c r="AB20"/>
    </row>
    <row r="21" spans="15:28" x14ac:dyDescent="0.2">
      <c r="O21"/>
      <c r="P21" s="106" t="s">
        <v>53</v>
      </c>
      <c r="Q21" s="437">
        <v>262.40568657097901</v>
      </c>
      <c r="R21" s="437">
        <v>221.63749999999891</v>
      </c>
      <c r="S21" s="437">
        <v>267.51826914356025</v>
      </c>
      <c r="T21" s="438">
        <v>297.60000000000036</v>
      </c>
      <c r="U21" s="102"/>
      <c r="V21" s="106" t="s">
        <v>53</v>
      </c>
      <c r="W21" s="437">
        <v>0.60000000000000142</v>
      </c>
      <c r="X21" s="437">
        <v>0.6</v>
      </c>
      <c r="Y21" s="437">
        <v>0.60000000000000142</v>
      </c>
      <c r="Z21" s="438">
        <v>0.65937642302372268</v>
      </c>
      <c r="AB21"/>
    </row>
    <row r="22" spans="15:28" x14ac:dyDescent="0.2">
      <c r="O22"/>
      <c r="P22"/>
      <c r="Q22"/>
      <c r="R22"/>
      <c r="S22"/>
      <c r="T22"/>
      <c r="U22"/>
      <c r="V22"/>
      <c r="W22"/>
      <c r="X22"/>
      <c r="Y22"/>
      <c r="Z22"/>
      <c r="AA22"/>
      <c r="AB22"/>
    </row>
    <row r="23" spans="15:28" x14ac:dyDescent="0.2">
      <c r="O23"/>
      <c r="P23"/>
      <c r="Q23"/>
      <c r="R23"/>
      <c r="S23"/>
      <c r="T23"/>
      <c r="U23"/>
      <c r="V23"/>
      <c r="W23"/>
      <c r="X23"/>
      <c r="Y23"/>
      <c r="Z23"/>
      <c r="AA23"/>
      <c r="AB23"/>
    </row>
    <row r="24" spans="15:28" x14ac:dyDescent="0.2">
      <c r="O24"/>
      <c r="P24"/>
      <c r="Q24" s="99"/>
      <c r="R24" s="99"/>
      <c r="S24" s="99"/>
      <c r="T24" s="99"/>
      <c r="U24"/>
      <c r="V24"/>
      <c r="W24" s="99"/>
      <c r="X24" s="99"/>
      <c r="Y24" s="99"/>
      <c r="Z24" s="99"/>
      <c r="AA24"/>
      <c r="AB24"/>
    </row>
    <row r="25" spans="15:28" x14ac:dyDescent="0.2">
      <c r="O25"/>
      <c r="P25"/>
      <c r="Q25" s="99"/>
      <c r="R25" s="99"/>
      <c r="S25" s="99"/>
      <c r="T25" s="99"/>
      <c r="U25"/>
      <c r="V25"/>
      <c r="W25" s="99"/>
      <c r="X25" s="99"/>
      <c r="Y25" s="99"/>
      <c r="Z25" s="99"/>
      <c r="AA25"/>
      <c r="AB25"/>
    </row>
    <row r="26" spans="15:28" x14ac:dyDescent="0.2">
      <c r="O26"/>
      <c r="P26"/>
      <c r="Q26" s="99"/>
      <c r="R26" s="99"/>
      <c r="S26" s="99"/>
      <c r="T26" s="99"/>
      <c r="U26"/>
      <c r="V26"/>
      <c r="W26"/>
      <c r="X26"/>
      <c r="Y26"/>
      <c r="Z26"/>
      <c r="AA26"/>
      <c r="AB26"/>
    </row>
    <row r="27" spans="15:28" x14ac:dyDescent="0.2">
      <c r="O27"/>
      <c r="P27"/>
      <c r="Q27" s="99"/>
      <c r="R27" s="99"/>
      <c r="S27" s="99"/>
      <c r="T27" s="99"/>
      <c r="U27"/>
      <c r="V27"/>
      <c r="W27" s="99"/>
      <c r="X27" s="99"/>
      <c r="Y27" s="99"/>
      <c r="Z27" s="99"/>
      <c r="AA27"/>
      <c r="AB27"/>
    </row>
    <row r="28" spans="15:28" x14ac:dyDescent="0.2">
      <c r="O28"/>
      <c r="P28"/>
      <c r="Q28" s="99"/>
      <c r="R28" s="99"/>
      <c r="S28" s="99"/>
      <c r="T28" s="99"/>
      <c r="U28"/>
      <c r="V28"/>
      <c r="W28" s="99"/>
      <c r="X28" s="99"/>
      <c r="Y28" s="99"/>
      <c r="Z28" s="99"/>
      <c r="AB28"/>
    </row>
    <row r="29" spans="15:28" x14ac:dyDescent="0.2">
      <c r="O29"/>
      <c r="P29"/>
      <c r="Q29" s="99"/>
      <c r="R29" s="99"/>
      <c r="S29" s="99"/>
      <c r="T29" s="99"/>
      <c r="U29"/>
      <c r="V29"/>
      <c r="W29"/>
      <c r="X29"/>
      <c r="Y29"/>
      <c r="AB29"/>
    </row>
    <row r="30" spans="15:28" x14ac:dyDescent="0.2">
      <c r="O30"/>
      <c r="P30"/>
      <c r="Q30" s="99"/>
      <c r="R30" s="99"/>
      <c r="S30" s="99"/>
      <c r="T30" s="99"/>
      <c r="U30"/>
      <c r="V30"/>
      <c r="W30" s="65"/>
      <c r="X30" s="65"/>
      <c r="Y30" s="65"/>
      <c r="Z30" s="65"/>
      <c r="AB30"/>
    </row>
    <row r="31" spans="15:28" x14ac:dyDescent="0.2">
      <c r="O31"/>
      <c r="P31"/>
      <c r="Q31" s="99"/>
      <c r="R31" s="99"/>
      <c r="S31" s="99"/>
      <c r="T31" s="99"/>
      <c r="U31"/>
      <c r="V31"/>
      <c r="W31" s="65"/>
      <c r="X31" s="65"/>
      <c r="Y31" s="65"/>
      <c r="Z31" s="65"/>
      <c r="AB31"/>
    </row>
    <row r="32" spans="15:28" x14ac:dyDescent="0.2">
      <c r="O32"/>
      <c r="P32"/>
      <c r="Q32"/>
      <c r="R32"/>
      <c r="S32"/>
      <c r="T32"/>
      <c r="U32"/>
      <c r="V32"/>
      <c r="W32"/>
      <c r="X32"/>
      <c r="Y32"/>
      <c r="AB32"/>
    </row>
    <row r="33" spans="3:28" x14ac:dyDescent="0.2">
      <c r="O33"/>
      <c r="P33"/>
      <c r="Q33"/>
      <c r="R33"/>
      <c r="S33"/>
      <c r="T33"/>
      <c r="U33"/>
      <c r="V33"/>
      <c r="W33"/>
      <c r="X33"/>
      <c r="Y33"/>
      <c r="Z33"/>
      <c r="AA33"/>
      <c r="AB33"/>
    </row>
    <row r="34" spans="3:28" x14ac:dyDescent="0.2">
      <c r="O34"/>
      <c r="P34"/>
      <c r="Q34"/>
      <c r="R34"/>
      <c r="S34"/>
      <c r="T34"/>
      <c r="U34"/>
      <c r="V34"/>
      <c r="W34"/>
      <c r="X34"/>
      <c r="Y34"/>
      <c r="Z34"/>
      <c r="AA34"/>
      <c r="AB34"/>
    </row>
    <row r="35" spans="3:28" x14ac:dyDescent="0.2">
      <c r="O35"/>
      <c r="P35"/>
      <c r="Q35"/>
      <c r="R35"/>
      <c r="S35"/>
      <c r="T35"/>
      <c r="U35"/>
      <c r="V35"/>
      <c r="W35"/>
      <c r="X35"/>
      <c r="Y35"/>
      <c r="Z35"/>
      <c r="AA35"/>
      <c r="AB35"/>
    </row>
    <row r="36" spans="3:28" x14ac:dyDescent="0.2">
      <c r="O36"/>
      <c r="P36"/>
      <c r="Q36"/>
      <c r="R36"/>
      <c r="S36"/>
      <c r="T36"/>
      <c r="U36"/>
      <c r="V36"/>
      <c r="W36"/>
      <c r="X36"/>
      <c r="Y36"/>
      <c r="Z36"/>
      <c r="AA36"/>
      <c r="AB36"/>
    </row>
    <row r="37" spans="3:28" x14ac:dyDescent="0.2">
      <c r="O37"/>
      <c r="P37"/>
      <c r="Q37"/>
      <c r="R37"/>
      <c r="S37"/>
      <c r="T37"/>
      <c r="U37"/>
      <c r="V37"/>
      <c r="W37"/>
      <c r="X37"/>
      <c r="Y37"/>
      <c r="Z37"/>
      <c r="AA37"/>
      <c r="AB37"/>
    </row>
    <row r="38" spans="3:28" x14ac:dyDescent="0.2">
      <c r="O38"/>
      <c r="P38"/>
      <c r="Q38"/>
      <c r="R38"/>
      <c r="S38"/>
      <c r="T38"/>
      <c r="U38"/>
      <c r="V38"/>
      <c r="W38"/>
      <c r="X38"/>
      <c r="Y38"/>
      <c r="Z38"/>
      <c r="AA38"/>
      <c r="AB38"/>
    </row>
    <row r="39" spans="3:28" x14ac:dyDescent="0.2">
      <c r="O39"/>
      <c r="P39"/>
      <c r="Q39"/>
      <c r="R39"/>
      <c r="S39"/>
      <c r="T39"/>
      <c r="U39"/>
      <c r="V39"/>
      <c r="W39"/>
      <c r="X39"/>
      <c r="Y39"/>
      <c r="Z39"/>
      <c r="AA39"/>
      <c r="AB39"/>
    </row>
    <row r="40" spans="3:28" x14ac:dyDescent="0.2">
      <c r="O40"/>
      <c r="P40"/>
      <c r="Q40"/>
      <c r="R40"/>
      <c r="S40"/>
      <c r="T40"/>
      <c r="U40"/>
      <c r="V40"/>
      <c r="W40"/>
      <c r="X40"/>
      <c r="Y40"/>
      <c r="Z40"/>
      <c r="AA40"/>
      <c r="AB40"/>
    </row>
    <row r="41" spans="3:28" x14ac:dyDescent="0.2">
      <c r="O41"/>
      <c r="P41"/>
      <c r="Q41"/>
      <c r="R41"/>
      <c r="S41"/>
      <c r="T41"/>
      <c r="U41"/>
      <c r="V41"/>
      <c r="W41"/>
      <c r="X41"/>
      <c r="Y41"/>
      <c r="Z41"/>
      <c r="AA41"/>
      <c r="AB41"/>
    </row>
    <row r="42" spans="3:28" x14ac:dyDescent="0.2">
      <c r="O42"/>
      <c r="P42"/>
      <c r="Q42"/>
      <c r="R42"/>
      <c r="S42"/>
      <c r="T42"/>
      <c r="U42"/>
      <c r="V42"/>
      <c r="W42"/>
      <c r="X42"/>
      <c r="Y42"/>
      <c r="Z42"/>
      <c r="AA42"/>
      <c r="AB42"/>
    </row>
    <row r="43" spans="3:28" x14ac:dyDescent="0.2">
      <c r="O43"/>
      <c r="P43"/>
      <c r="Q43"/>
      <c r="R43"/>
      <c r="S43"/>
      <c r="T43"/>
      <c r="U43"/>
      <c r="V43"/>
      <c r="W43"/>
      <c r="X43"/>
      <c r="Y43"/>
      <c r="Z43"/>
      <c r="AA43"/>
      <c r="AB43"/>
    </row>
    <row r="44" spans="3:28" x14ac:dyDescent="0.2">
      <c r="O44"/>
      <c r="P44"/>
      <c r="Q44"/>
      <c r="R44"/>
      <c r="S44"/>
      <c r="T44"/>
      <c r="U44"/>
      <c r="V44"/>
      <c r="W44"/>
      <c r="X44"/>
      <c r="Y44"/>
      <c r="Z44"/>
      <c r="AA44"/>
      <c r="AB44"/>
    </row>
    <row r="45" spans="3:28" x14ac:dyDescent="0.2">
      <c r="O45"/>
      <c r="P45"/>
      <c r="Q45"/>
      <c r="R45"/>
      <c r="S45"/>
      <c r="T45"/>
      <c r="U45"/>
      <c r="V45"/>
      <c r="W45"/>
      <c r="X45"/>
      <c r="Y45"/>
      <c r="Z45"/>
      <c r="AA45"/>
      <c r="AB45"/>
    </row>
    <row r="46" spans="3:28" x14ac:dyDescent="0.2">
      <c r="C46" s="99"/>
      <c r="D46" s="99"/>
      <c r="E46" s="99"/>
      <c r="F46" s="99"/>
      <c r="O46"/>
      <c r="P46"/>
      <c r="Q46"/>
      <c r="R46"/>
      <c r="S46"/>
      <c r="T46"/>
      <c r="U46"/>
      <c r="V46"/>
      <c r="W46"/>
      <c r="X46"/>
      <c r="Y46"/>
      <c r="Z46"/>
      <c r="AA46"/>
      <c r="AB46"/>
    </row>
    <row r="47" spans="3:28" x14ac:dyDescent="0.2">
      <c r="C47" s="99"/>
      <c r="D47" s="99"/>
      <c r="E47" s="99"/>
      <c r="F47" s="99"/>
      <c r="O47"/>
      <c r="P47"/>
      <c r="Q47"/>
      <c r="R47"/>
      <c r="S47"/>
      <c r="T47"/>
      <c r="U47"/>
      <c r="V47"/>
      <c r="W47"/>
      <c r="X47"/>
      <c r="Y47"/>
      <c r="Z47"/>
      <c r="AA47"/>
      <c r="AB47"/>
    </row>
    <row r="48" spans="3:28" x14ac:dyDescent="0.2">
      <c r="C48" s="99"/>
      <c r="D48" s="99"/>
      <c r="E48" s="99"/>
      <c r="F48" s="99"/>
      <c r="O48"/>
      <c r="P48"/>
      <c r="Q48"/>
      <c r="R48"/>
      <c r="S48"/>
      <c r="T48"/>
      <c r="U48"/>
      <c r="V48"/>
      <c r="W48"/>
      <c r="X48"/>
      <c r="Y48"/>
      <c r="Z48"/>
      <c r="AA48"/>
      <c r="AB48"/>
    </row>
    <row r="49" spans="2:28" x14ac:dyDescent="0.2">
      <c r="O49"/>
      <c r="P49"/>
      <c r="Q49"/>
      <c r="R49"/>
      <c r="S49"/>
      <c r="T49"/>
      <c r="U49"/>
      <c r="V49"/>
      <c r="W49"/>
      <c r="X49"/>
      <c r="Y49"/>
      <c r="Z49"/>
      <c r="AA49"/>
      <c r="AB49"/>
    </row>
    <row r="50" spans="2:28" x14ac:dyDescent="0.2">
      <c r="O50"/>
      <c r="P50"/>
      <c r="Q50"/>
      <c r="R50"/>
      <c r="S50"/>
      <c r="T50"/>
      <c r="U50"/>
      <c r="V50"/>
      <c r="W50"/>
      <c r="X50"/>
      <c r="Y50"/>
      <c r="Z50"/>
      <c r="AA50"/>
      <c r="AB50"/>
    </row>
    <row r="51" spans="2:28" x14ac:dyDescent="0.2">
      <c r="O51"/>
      <c r="P51"/>
      <c r="Q51"/>
      <c r="R51"/>
      <c r="S51"/>
      <c r="T51"/>
      <c r="U51"/>
      <c r="V51"/>
      <c r="W51"/>
      <c r="X51"/>
      <c r="Y51"/>
      <c r="Z51"/>
      <c r="AA51"/>
      <c r="AB51"/>
    </row>
    <row r="52" spans="2:28" x14ac:dyDescent="0.2">
      <c r="O52"/>
      <c r="P52"/>
      <c r="Q52"/>
      <c r="R52"/>
      <c r="S52"/>
      <c r="T52"/>
      <c r="U52"/>
      <c r="V52"/>
      <c r="W52"/>
      <c r="X52"/>
      <c r="Y52"/>
      <c r="Z52"/>
      <c r="AA52"/>
      <c r="AB52"/>
    </row>
    <row r="53" spans="2:28" ht="15" thickBot="1" x14ac:dyDescent="0.25">
      <c r="B53" s="718" t="s">
        <v>439</v>
      </c>
      <c r="C53" s="718"/>
      <c r="D53" s="718"/>
      <c r="E53" s="718"/>
      <c r="F53" s="718"/>
      <c r="G53" s="718"/>
      <c r="H53" s="718"/>
      <c r="I53" s="718"/>
      <c r="J53" s="718"/>
      <c r="K53" s="718"/>
      <c r="L53" s="718"/>
      <c r="M53" s="719"/>
      <c r="N53" s="363"/>
      <c r="O53"/>
      <c r="P53"/>
      <c r="Q53"/>
      <c r="R53"/>
      <c r="S53"/>
      <c r="T53"/>
      <c r="U53"/>
      <c r="V53"/>
      <c r="W53"/>
      <c r="X53"/>
      <c r="Y53"/>
      <c r="Z53"/>
      <c r="AA53"/>
      <c r="AB53"/>
    </row>
    <row r="54" spans="2:28" x14ac:dyDescent="0.2">
      <c r="O54"/>
      <c r="P54"/>
      <c r="Q54"/>
      <c r="R54"/>
      <c r="S54"/>
      <c r="T54"/>
      <c r="U54"/>
      <c r="V54"/>
      <c r="W54"/>
      <c r="X54"/>
      <c r="Y54"/>
      <c r="Z54"/>
      <c r="AA54"/>
      <c r="AB54"/>
    </row>
    <row r="55" spans="2:28" x14ac:dyDescent="0.2">
      <c r="O55"/>
      <c r="P55"/>
      <c r="Q55"/>
      <c r="R55"/>
      <c r="S55"/>
      <c r="T55"/>
      <c r="U55"/>
      <c r="V55"/>
      <c r="W55"/>
      <c r="X55"/>
      <c r="Y55"/>
      <c r="Z55"/>
      <c r="AA55"/>
      <c r="AB55"/>
    </row>
    <row r="56" spans="2:28" x14ac:dyDescent="0.2">
      <c r="O56"/>
      <c r="P56"/>
      <c r="Q56"/>
      <c r="R56"/>
      <c r="S56"/>
      <c r="T56"/>
      <c r="U56"/>
      <c r="V56"/>
      <c r="W56"/>
      <c r="X56"/>
      <c r="Y56"/>
      <c r="Z56"/>
      <c r="AA56"/>
      <c r="AB56"/>
    </row>
    <row r="57" spans="2:28" x14ac:dyDescent="0.2">
      <c r="O57"/>
      <c r="P57"/>
      <c r="Q57"/>
      <c r="R57"/>
      <c r="S57"/>
      <c r="T57"/>
      <c r="U57"/>
      <c r="V57"/>
      <c r="W57"/>
      <c r="X57"/>
      <c r="Y57"/>
      <c r="Z57"/>
      <c r="AA57"/>
      <c r="AB57"/>
    </row>
    <row r="58" spans="2:28" x14ac:dyDescent="0.2">
      <c r="O58"/>
      <c r="P58"/>
      <c r="Q58"/>
      <c r="R58"/>
      <c r="S58"/>
      <c r="T58"/>
      <c r="U58"/>
      <c r="V58"/>
      <c r="W58"/>
      <c r="X58"/>
      <c r="Y58"/>
      <c r="Z58"/>
      <c r="AA58"/>
      <c r="AB58"/>
    </row>
    <row r="59" spans="2:28" x14ac:dyDescent="0.2">
      <c r="O59"/>
      <c r="P59"/>
      <c r="Q59"/>
      <c r="R59"/>
      <c r="S59"/>
      <c r="T59"/>
      <c r="U59"/>
      <c r="V59"/>
      <c r="W59"/>
      <c r="X59"/>
      <c r="Y59"/>
      <c r="Z59"/>
      <c r="AA59"/>
      <c r="AB59"/>
    </row>
    <row r="60" spans="2:28" x14ac:dyDescent="0.2">
      <c r="B60"/>
      <c r="C60"/>
      <c r="D60"/>
      <c r="E60"/>
      <c r="F60"/>
      <c r="G60"/>
      <c r="H60"/>
      <c r="I60"/>
      <c r="J60"/>
      <c r="K60"/>
      <c r="L60"/>
      <c r="M60"/>
      <c r="O60"/>
      <c r="P60"/>
      <c r="Q60"/>
      <c r="R60"/>
      <c r="S60"/>
      <c r="T60"/>
      <c r="U60"/>
      <c r="V60"/>
      <c r="W60"/>
      <c r="X60"/>
      <c r="Y60"/>
      <c r="Z60"/>
      <c r="AA60"/>
      <c r="AB60"/>
    </row>
    <row r="61" spans="2:28" x14ac:dyDescent="0.2">
      <c r="B61"/>
      <c r="C61"/>
      <c r="D61"/>
      <c r="E61"/>
      <c r="F61"/>
      <c r="G61"/>
      <c r="H61"/>
      <c r="I61"/>
      <c r="J61"/>
      <c r="K61"/>
      <c r="L61"/>
      <c r="M61"/>
      <c r="O61"/>
      <c r="P61"/>
      <c r="Q61"/>
      <c r="R61"/>
      <c r="S61"/>
      <c r="T61"/>
      <c r="U61"/>
      <c r="V61"/>
      <c r="W61"/>
      <c r="X61"/>
      <c r="Y61"/>
      <c r="Z61"/>
      <c r="AA61"/>
      <c r="AB61"/>
    </row>
    <row r="62" spans="2:28" x14ac:dyDescent="0.2">
      <c r="B62"/>
      <c r="C62"/>
      <c r="D62"/>
      <c r="E62"/>
      <c r="F62"/>
      <c r="G62"/>
      <c r="H62"/>
      <c r="I62"/>
      <c r="J62"/>
      <c r="K62"/>
      <c r="L62"/>
      <c r="M62"/>
      <c r="O62"/>
      <c r="P62"/>
      <c r="Q62"/>
      <c r="R62"/>
      <c r="S62"/>
      <c r="T62"/>
      <c r="U62"/>
      <c r="V62"/>
      <c r="W62"/>
      <c r="X62"/>
      <c r="Y62"/>
      <c r="Z62"/>
      <c r="AA62"/>
      <c r="AB62"/>
    </row>
    <row r="63" spans="2:28" x14ac:dyDescent="0.2">
      <c r="B63"/>
      <c r="C63"/>
      <c r="D63"/>
      <c r="E63"/>
      <c r="F63"/>
      <c r="G63"/>
      <c r="H63"/>
      <c r="I63"/>
      <c r="J63"/>
      <c r="K63"/>
      <c r="L63"/>
      <c r="M63"/>
      <c r="O63"/>
      <c r="P63"/>
      <c r="Q63"/>
      <c r="R63"/>
      <c r="S63"/>
      <c r="T63"/>
      <c r="U63"/>
      <c r="V63"/>
      <c r="W63"/>
      <c r="X63"/>
      <c r="Y63"/>
      <c r="Z63"/>
      <c r="AA63"/>
      <c r="AB63"/>
    </row>
    <row r="64" spans="2:28" x14ac:dyDescent="0.2">
      <c r="B64"/>
      <c r="C64"/>
      <c r="D64"/>
      <c r="E64"/>
      <c r="F64"/>
      <c r="G64"/>
      <c r="H64"/>
      <c r="I64"/>
      <c r="J64"/>
      <c r="K64"/>
      <c r="L64"/>
      <c r="M64"/>
      <c r="O64"/>
      <c r="P64"/>
      <c r="Q64"/>
      <c r="R64"/>
      <c r="S64"/>
      <c r="T64"/>
      <c r="U64"/>
      <c r="V64"/>
      <c r="W64"/>
      <c r="X64"/>
      <c r="Y64"/>
      <c r="Z64"/>
      <c r="AA64"/>
      <c r="AB64"/>
    </row>
    <row r="65" spans="2:28" x14ac:dyDescent="0.2">
      <c r="B65"/>
      <c r="C65"/>
      <c r="D65"/>
      <c r="E65"/>
      <c r="F65"/>
      <c r="G65"/>
      <c r="H65"/>
      <c r="I65"/>
      <c r="J65"/>
      <c r="K65"/>
      <c r="L65"/>
      <c r="M65"/>
      <c r="O65"/>
      <c r="P65"/>
      <c r="Q65"/>
      <c r="R65"/>
      <c r="S65"/>
      <c r="T65"/>
      <c r="U65"/>
      <c r="V65"/>
      <c r="W65"/>
      <c r="X65"/>
      <c r="Y65"/>
      <c r="Z65"/>
      <c r="AA65"/>
      <c r="AB65"/>
    </row>
    <row r="66" spans="2:28" x14ac:dyDescent="0.2">
      <c r="B66"/>
      <c r="C66"/>
      <c r="D66"/>
      <c r="E66"/>
      <c r="F66"/>
      <c r="G66"/>
      <c r="H66"/>
      <c r="I66"/>
      <c r="J66"/>
      <c r="K66"/>
      <c r="L66"/>
      <c r="M66"/>
      <c r="O66"/>
      <c r="P66"/>
      <c r="Q66"/>
      <c r="R66"/>
      <c r="S66"/>
      <c r="T66"/>
      <c r="U66"/>
      <c r="V66"/>
      <c r="W66"/>
      <c r="X66"/>
      <c r="Y66"/>
      <c r="Z66"/>
      <c r="AA66"/>
      <c r="AB66"/>
    </row>
    <row r="67" spans="2:28" x14ac:dyDescent="0.2">
      <c r="B67"/>
      <c r="C67"/>
      <c r="D67"/>
      <c r="E67"/>
      <c r="F67"/>
      <c r="G67"/>
      <c r="H67"/>
      <c r="I67"/>
      <c r="J67"/>
      <c r="K67"/>
      <c r="L67"/>
      <c r="M67"/>
      <c r="O67"/>
      <c r="P67"/>
      <c r="Q67"/>
      <c r="R67"/>
      <c r="S67"/>
      <c r="T67"/>
      <c r="U67"/>
      <c r="V67"/>
      <c r="W67"/>
      <c r="X67"/>
      <c r="Y67"/>
      <c r="Z67"/>
      <c r="AA67"/>
      <c r="AB67"/>
    </row>
    <row r="68" spans="2:28" x14ac:dyDescent="0.2">
      <c r="B68"/>
      <c r="C68"/>
      <c r="D68"/>
      <c r="E68"/>
      <c r="F68"/>
      <c r="G68"/>
      <c r="H68"/>
      <c r="I68"/>
      <c r="J68"/>
      <c r="K68"/>
      <c r="L68"/>
      <c r="M68"/>
      <c r="O68"/>
      <c r="P68"/>
      <c r="Q68"/>
      <c r="R68"/>
      <c r="S68"/>
      <c r="T68"/>
      <c r="U68"/>
      <c r="V68"/>
      <c r="W68"/>
      <c r="X68"/>
      <c r="Y68"/>
      <c r="Z68"/>
      <c r="AA68"/>
      <c r="AB68"/>
    </row>
    <row r="69" spans="2:28" x14ac:dyDescent="0.2">
      <c r="B69"/>
      <c r="C69"/>
      <c r="D69"/>
      <c r="E69"/>
      <c r="F69"/>
      <c r="G69"/>
      <c r="H69"/>
      <c r="I69"/>
      <c r="J69"/>
      <c r="K69"/>
      <c r="L69"/>
      <c r="M69"/>
      <c r="O69"/>
      <c r="P69"/>
      <c r="Q69"/>
      <c r="R69"/>
      <c r="S69"/>
      <c r="T69"/>
      <c r="U69"/>
      <c r="V69"/>
      <c r="W69"/>
      <c r="X69"/>
      <c r="Y69"/>
      <c r="Z69"/>
      <c r="AA69"/>
      <c r="AB69"/>
    </row>
    <row r="70" spans="2:28" x14ac:dyDescent="0.2">
      <c r="B70"/>
      <c r="C70"/>
      <c r="D70"/>
      <c r="E70"/>
      <c r="F70"/>
      <c r="G70"/>
      <c r="H70"/>
      <c r="I70"/>
      <c r="J70"/>
      <c r="K70"/>
      <c r="L70"/>
      <c r="M70"/>
      <c r="O70"/>
      <c r="P70"/>
      <c r="Q70"/>
      <c r="R70"/>
      <c r="S70"/>
      <c r="T70"/>
      <c r="U70"/>
      <c r="V70"/>
      <c r="W70"/>
      <c r="X70"/>
      <c r="Y70"/>
      <c r="Z70"/>
      <c r="AA70"/>
      <c r="AB70"/>
    </row>
    <row r="71" spans="2:28" x14ac:dyDescent="0.2">
      <c r="B71"/>
      <c r="C71"/>
      <c r="D71"/>
      <c r="E71"/>
      <c r="F71"/>
      <c r="G71"/>
      <c r="H71"/>
      <c r="I71"/>
      <c r="J71"/>
      <c r="K71"/>
      <c r="L71"/>
      <c r="M71"/>
      <c r="O71"/>
      <c r="P71"/>
      <c r="Q71"/>
      <c r="R71"/>
      <c r="S71"/>
      <c r="T71"/>
      <c r="U71"/>
      <c r="V71"/>
      <c r="W71"/>
      <c r="X71"/>
      <c r="Y71"/>
      <c r="Z71"/>
      <c r="AA71"/>
      <c r="AB71"/>
    </row>
    <row r="72" spans="2:28" x14ac:dyDescent="0.2">
      <c r="B72"/>
      <c r="C72"/>
      <c r="D72"/>
      <c r="E72"/>
      <c r="F72"/>
      <c r="G72"/>
      <c r="H72"/>
      <c r="I72"/>
      <c r="J72"/>
      <c r="K72"/>
      <c r="L72"/>
      <c r="M72"/>
      <c r="O72"/>
      <c r="P72"/>
      <c r="Q72"/>
      <c r="R72"/>
      <c r="S72"/>
      <c r="T72"/>
      <c r="U72"/>
      <c r="V72"/>
      <c r="W72"/>
      <c r="X72"/>
      <c r="Y72"/>
      <c r="Z72"/>
      <c r="AA72"/>
      <c r="AB72"/>
    </row>
    <row r="73" spans="2:28" x14ac:dyDescent="0.2">
      <c r="B73"/>
      <c r="C73"/>
      <c r="D73"/>
      <c r="E73"/>
      <c r="F73"/>
      <c r="G73"/>
      <c r="H73"/>
      <c r="I73"/>
      <c r="J73"/>
      <c r="K73"/>
      <c r="L73"/>
      <c r="M73"/>
      <c r="O73"/>
      <c r="P73"/>
      <c r="Q73"/>
      <c r="R73"/>
      <c r="S73"/>
      <c r="T73"/>
      <c r="U73"/>
      <c r="V73"/>
      <c r="W73"/>
      <c r="X73"/>
      <c r="Y73"/>
      <c r="Z73"/>
      <c r="AA73"/>
      <c r="AB73"/>
    </row>
    <row r="74" spans="2:28" x14ac:dyDescent="0.2">
      <c r="B74"/>
      <c r="C74"/>
      <c r="D74"/>
      <c r="E74"/>
      <c r="F74"/>
      <c r="G74"/>
      <c r="H74"/>
      <c r="I74"/>
      <c r="J74"/>
      <c r="K74"/>
      <c r="L74"/>
      <c r="M74"/>
      <c r="O74"/>
      <c r="P74"/>
      <c r="Q74"/>
      <c r="R74"/>
      <c r="S74"/>
      <c r="T74"/>
      <c r="U74"/>
      <c r="V74"/>
      <c r="W74"/>
      <c r="X74"/>
      <c r="Y74"/>
      <c r="Z74"/>
      <c r="AA74"/>
      <c r="AB74"/>
    </row>
    <row r="75" spans="2:28" x14ac:dyDescent="0.2">
      <c r="B75"/>
      <c r="C75"/>
      <c r="D75"/>
      <c r="E75"/>
      <c r="F75"/>
      <c r="G75"/>
      <c r="H75"/>
      <c r="I75"/>
      <c r="J75"/>
      <c r="K75"/>
      <c r="L75"/>
      <c r="M75"/>
      <c r="O75"/>
      <c r="P75"/>
      <c r="Q75"/>
      <c r="R75"/>
      <c r="S75"/>
      <c r="T75"/>
      <c r="U75"/>
      <c r="V75"/>
      <c r="W75"/>
      <c r="X75"/>
      <c r="Y75"/>
      <c r="Z75"/>
      <c r="AA75"/>
      <c r="AB75"/>
    </row>
    <row r="76" spans="2:28" x14ac:dyDescent="0.2">
      <c r="O76"/>
      <c r="P76"/>
      <c r="Q76"/>
      <c r="R76"/>
      <c r="S76"/>
      <c r="T76"/>
      <c r="U76"/>
      <c r="V76"/>
      <c r="W76"/>
      <c r="X76"/>
      <c r="Y76"/>
      <c r="Z76"/>
      <c r="AA76"/>
      <c r="AB76"/>
    </row>
    <row r="77" spans="2:28" x14ac:dyDescent="0.2">
      <c r="O77"/>
      <c r="P77"/>
      <c r="Q77"/>
      <c r="R77"/>
      <c r="S77"/>
      <c r="T77"/>
      <c r="U77"/>
      <c r="V77"/>
      <c r="W77"/>
      <c r="X77"/>
      <c r="Y77"/>
      <c r="Z77"/>
      <c r="AA77"/>
      <c r="AB77"/>
    </row>
    <row r="78" spans="2:28" x14ac:dyDescent="0.2">
      <c r="O78"/>
      <c r="P78"/>
      <c r="Q78"/>
      <c r="R78"/>
      <c r="S78"/>
      <c r="T78"/>
      <c r="U78"/>
      <c r="V78"/>
      <c r="W78"/>
      <c r="X78"/>
      <c r="Y78"/>
      <c r="Z78"/>
      <c r="AA78"/>
      <c r="AB78"/>
    </row>
    <row r="79" spans="2:28" x14ac:dyDescent="0.2">
      <c r="O79"/>
      <c r="P79"/>
      <c r="Q79"/>
      <c r="R79"/>
      <c r="S79"/>
      <c r="T79"/>
      <c r="U79"/>
      <c r="V79"/>
      <c r="W79"/>
      <c r="X79"/>
      <c r="Y79"/>
      <c r="Z79"/>
      <c r="AA79"/>
      <c r="AB79"/>
    </row>
    <row r="80" spans="2:28" x14ac:dyDescent="0.2">
      <c r="O80"/>
      <c r="P80"/>
      <c r="Q80"/>
      <c r="R80"/>
      <c r="S80"/>
      <c r="T80"/>
      <c r="U80"/>
      <c r="V80"/>
      <c r="W80"/>
      <c r="X80"/>
      <c r="Y80"/>
      <c r="Z80"/>
      <c r="AA80"/>
      <c r="AB80"/>
    </row>
    <row r="81" spans="15:28" x14ac:dyDescent="0.2">
      <c r="O81"/>
      <c r="P81"/>
      <c r="Q81"/>
      <c r="R81"/>
      <c r="S81"/>
      <c r="T81"/>
      <c r="U81"/>
      <c r="V81"/>
      <c r="W81"/>
      <c r="X81"/>
      <c r="Y81"/>
      <c r="Z81"/>
      <c r="AA81"/>
      <c r="AB81"/>
    </row>
    <row r="82" spans="15:28" x14ac:dyDescent="0.2">
      <c r="O82"/>
      <c r="P82"/>
      <c r="Q82"/>
      <c r="R82"/>
      <c r="S82"/>
      <c r="T82"/>
      <c r="U82"/>
      <c r="V82"/>
      <c r="W82"/>
      <c r="X82"/>
      <c r="Y82"/>
      <c r="Z82"/>
      <c r="AA82"/>
      <c r="AB82"/>
    </row>
    <row r="83" spans="15:28" x14ac:dyDescent="0.2">
      <c r="O83"/>
      <c r="P83"/>
      <c r="Q83"/>
      <c r="R83"/>
      <c r="S83"/>
      <c r="T83"/>
      <c r="U83"/>
      <c r="V83"/>
      <c r="W83"/>
      <c r="X83"/>
      <c r="Y83"/>
      <c r="Z83"/>
      <c r="AA83"/>
      <c r="AB83"/>
    </row>
    <row r="84" spans="15:28" x14ac:dyDescent="0.2">
      <c r="O84"/>
      <c r="P84"/>
      <c r="Q84"/>
      <c r="R84"/>
      <c r="S84"/>
      <c r="T84"/>
      <c r="U84"/>
      <c r="V84"/>
      <c r="W84"/>
      <c r="X84"/>
      <c r="Y84"/>
      <c r="Z84"/>
      <c r="AA84"/>
      <c r="AB84"/>
    </row>
    <row r="85" spans="15:28" x14ac:dyDescent="0.2">
      <c r="O85"/>
      <c r="P85"/>
      <c r="Q85"/>
      <c r="R85"/>
      <c r="S85"/>
      <c r="T85"/>
      <c r="U85"/>
      <c r="V85"/>
      <c r="W85"/>
      <c r="X85"/>
      <c r="Y85"/>
      <c r="Z85"/>
      <c r="AA85"/>
      <c r="AB85"/>
    </row>
    <row r="86" spans="15:28" x14ac:dyDescent="0.2">
      <c r="O86"/>
      <c r="P86"/>
      <c r="Q86"/>
      <c r="R86"/>
      <c r="S86"/>
      <c r="T86"/>
      <c r="U86"/>
      <c r="V86"/>
      <c r="W86"/>
      <c r="X86"/>
      <c r="Y86"/>
      <c r="Z86"/>
      <c r="AA86"/>
      <c r="AB86"/>
    </row>
    <row r="87" spans="15:28" x14ac:dyDescent="0.2">
      <c r="O87"/>
      <c r="P87"/>
      <c r="Q87"/>
      <c r="R87"/>
      <c r="S87"/>
      <c r="T87"/>
      <c r="U87"/>
      <c r="V87"/>
      <c r="W87"/>
      <c r="X87"/>
      <c r="Y87"/>
      <c r="Z87"/>
      <c r="AA87"/>
      <c r="AB87"/>
    </row>
    <row r="88" spans="15:28" x14ac:dyDescent="0.2">
      <c r="O88"/>
      <c r="P88"/>
      <c r="Q88"/>
      <c r="R88"/>
      <c r="S88"/>
      <c r="T88"/>
      <c r="U88"/>
      <c r="V88"/>
      <c r="W88"/>
      <c r="X88"/>
      <c r="Y88"/>
      <c r="Z88"/>
      <c r="AA88"/>
      <c r="AB88"/>
    </row>
    <row r="89" spans="15:28" x14ac:dyDescent="0.2">
      <c r="O89"/>
      <c r="P89"/>
      <c r="Q89"/>
      <c r="R89"/>
      <c r="S89"/>
      <c r="T89"/>
      <c r="U89"/>
      <c r="V89"/>
      <c r="W89"/>
      <c r="X89"/>
      <c r="Y89"/>
      <c r="Z89"/>
      <c r="AA89"/>
      <c r="AB89"/>
    </row>
    <row r="90" spans="15:28" x14ac:dyDescent="0.2">
      <c r="O90"/>
      <c r="P90"/>
      <c r="Q90"/>
      <c r="R90"/>
      <c r="S90"/>
      <c r="T90"/>
      <c r="U90"/>
      <c r="V90"/>
      <c r="W90"/>
      <c r="X90"/>
      <c r="Y90"/>
      <c r="Z90"/>
      <c r="AA90"/>
      <c r="AB90"/>
    </row>
    <row r="91" spans="15:28" x14ac:dyDescent="0.2">
      <c r="O91"/>
      <c r="P91"/>
      <c r="Q91"/>
      <c r="R91"/>
      <c r="S91"/>
      <c r="T91"/>
      <c r="U91"/>
      <c r="V91"/>
      <c r="W91"/>
      <c r="X91"/>
      <c r="Y91"/>
      <c r="Z91"/>
      <c r="AA91"/>
      <c r="AB91"/>
    </row>
    <row r="92" spans="15:28" x14ac:dyDescent="0.2">
      <c r="O92"/>
      <c r="P92"/>
      <c r="Q92"/>
      <c r="R92"/>
      <c r="S92"/>
      <c r="T92"/>
      <c r="U92"/>
      <c r="V92"/>
      <c r="W92"/>
      <c r="X92"/>
      <c r="Y92"/>
      <c r="Z92"/>
      <c r="AA92"/>
      <c r="AB92"/>
    </row>
    <row r="93" spans="15:28" x14ac:dyDescent="0.2">
      <c r="O93"/>
      <c r="P93"/>
      <c r="Q93"/>
      <c r="R93"/>
      <c r="S93"/>
      <c r="T93"/>
      <c r="U93"/>
      <c r="V93"/>
      <c r="W93"/>
      <c r="X93"/>
      <c r="Y93"/>
      <c r="Z93"/>
      <c r="AA93"/>
      <c r="AB93"/>
    </row>
    <row r="94" spans="15:28" x14ac:dyDescent="0.2">
      <c r="O94"/>
      <c r="P94"/>
      <c r="Q94"/>
      <c r="R94"/>
      <c r="S94"/>
      <c r="T94"/>
      <c r="U94"/>
      <c r="V94"/>
      <c r="W94"/>
      <c r="X94"/>
      <c r="Y94"/>
      <c r="Z94"/>
      <c r="AA94"/>
      <c r="AB94"/>
    </row>
    <row r="95" spans="15:28" x14ac:dyDescent="0.2">
      <c r="O95"/>
      <c r="P95"/>
      <c r="Q95"/>
      <c r="R95"/>
      <c r="S95"/>
      <c r="T95"/>
      <c r="U95"/>
      <c r="V95"/>
      <c r="W95"/>
      <c r="X95"/>
      <c r="Y95"/>
      <c r="Z95"/>
      <c r="AA95"/>
      <c r="AB95"/>
    </row>
    <row r="96" spans="15:28" x14ac:dyDescent="0.2">
      <c r="O96"/>
      <c r="P96"/>
      <c r="Q96"/>
      <c r="R96"/>
      <c r="S96"/>
      <c r="T96"/>
      <c r="U96"/>
      <c r="V96"/>
      <c r="W96"/>
      <c r="X96"/>
      <c r="Y96"/>
      <c r="Z96"/>
      <c r="AA96"/>
      <c r="AB96"/>
    </row>
    <row r="97" spans="15:28" x14ac:dyDescent="0.2">
      <c r="O97"/>
      <c r="P97"/>
      <c r="Q97"/>
      <c r="R97"/>
      <c r="S97"/>
      <c r="T97"/>
      <c r="U97"/>
      <c r="V97"/>
      <c r="W97"/>
      <c r="X97"/>
      <c r="Y97"/>
      <c r="Z97"/>
      <c r="AA97"/>
      <c r="AB97"/>
    </row>
    <row r="98" spans="15:28" x14ac:dyDescent="0.2">
      <c r="O98"/>
      <c r="P98"/>
      <c r="Q98"/>
      <c r="R98"/>
      <c r="S98"/>
      <c r="T98"/>
      <c r="U98"/>
      <c r="V98"/>
      <c r="W98"/>
      <c r="X98"/>
      <c r="Y98"/>
      <c r="Z98"/>
      <c r="AA98"/>
      <c r="AB98"/>
    </row>
    <row r="99" spans="15:28" x14ac:dyDescent="0.2">
      <c r="O99"/>
      <c r="P99"/>
      <c r="Q99"/>
      <c r="R99"/>
      <c r="S99"/>
      <c r="T99"/>
      <c r="U99"/>
      <c r="V99"/>
      <c r="W99"/>
      <c r="X99"/>
      <c r="Y99"/>
      <c r="Z99"/>
      <c r="AA99"/>
      <c r="AB99"/>
    </row>
    <row r="100" spans="15:28" x14ac:dyDescent="0.2">
      <c r="O100"/>
      <c r="P100"/>
      <c r="Q100"/>
      <c r="R100"/>
      <c r="S100"/>
      <c r="T100"/>
      <c r="U100"/>
      <c r="V100"/>
      <c r="W100"/>
      <c r="X100"/>
      <c r="Y100"/>
      <c r="Z100"/>
      <c r="AA100"/>
      <c r="AB100"/>
    </row>
    <row r="101" spans="15:28" x14ac:dyDescent="0.2">
      <c r="O101"/>
      <c r="P101"/>
      <c r="Q101"/>
      <c r="R101"/>
      <c r="S101"/>
      <c r="T101"/>
      <c r="U101"/>
      <c r="V101"/>
      <c r="W101"/>
      <c r="X101"/>
      <c r="Y101"/>
      <c r="Z101"/>
      <c r="AA101"/>
      <c r="AB101"/>
    </row>
    <row r="102" spans="15:28" x14ac:dyDescent="0.2">
      <c r="O102"/>
      <c r="P102"/>
      <c r="Q102"/>
      <c r="R102"/>
      <c r="S102"/>
      <c r="T102"/>
      <c r="U102"/>
      <c r="V102"/>
      <c r="W102"/>
      <c r="X102"/>
      <c r="Y102"/>
      <c r="Z102"/>
      <c r="AA102"/>
      <c r="AB102"/>
    </row>
    <row r="103" spans="15:28" x14ac:dyDescent="0.2">
      <c r="O103"/>
      <c r="P103"/>
      <c r="Q103"/>
      <c r="R103"/>
      <c r="S103"/>
      <c r="T103"/>
      <c r="U103"/>
      <c r="V103"/>
      <c r="W103"/>
      <c r="X103"/>
      <c r="Y103"/>
      <c r="Z103"/>
      <c r="AA103"/>
      <c r="AB103"/>
    </row>
    <row r="104" spans="15:28" x14ac:dyDescent="0.2">
      <c r="O104"/>
      <c r="P104"/>
      <c r="Q104"/>
      <c r="R104"/>
      <c r="S104"/>
      <c r="T104"/>
      <c r="U104"/>
      <c r="V104"/>
      <c r="W104"/>
      <c r="X104"/>
      <c r="Y104"/>
      <c r="Z104"/>
      <c r="AA104"/>
      <c r="AB104"/>
    </row>
    <row r="105" spans="15:28" x14ac:dyDescent="0.2">
      <c r="O105"/>
      <c r="P105"/>
      <c r="Q105"/>
      <c r="R105"/>
      <c r="S105"/>
      <c r="T105"/>
      <c r="U105"/>
      <c r="V105"/>
      <c r="W105"/>
      <c r="X105"/>
      <c r="Y105"/>
      <c r="Z105"/>
      <c r="AA105"/>
      <c r="AB105"/>
    </row>
    <row r="106" spans="15:28" x14ac:dyDescent="0.2">
      <c r="O106"/>
      <c r="P106"/>
      <c r="Q106"/>
      <c r="R106"/>
      <c r="S106"/>
      <c r="T106"/>
      <c r="U106"/>
      <c r="V106"/>
      <c r="W106"/>
      <c r="X106"/>
      <c r="Y106"/>
      <c r="Z106"/>
      <c r="AA106"/>
      <c r="AB106"/>
    </row>
    <row r="107" spans="15:28" x14ac:dyDescent="0.2">
      <c r="O107"/>
      <c r="P107"/>
      <c r="Q107"/>
      <c r="R107"/>
      <c r="S107"/>
      <c r="T107"/>
      <c r="U107"/>
      <c r="V107"/>
      <c r="W107"/>
      <c r="X107"/>
      <c r="Y107"/>
      <c r="Z107"/>
      <c r="AA107"/>
      <c r="AB107"/>
    </row>
    <row r="108" spans="15:28" x14ac:dyDescent="0.2">
      <c r="O108"/>
      <c r="P108"/>
      <c r="Q108"/>
      <c r="R108"/>
      <c r="S108"/>
      <c r="T108"/>
      <c r="U108"/>
      <c r="V108"/>
      <c r="W108"/>
      <c r="X108"/>
      <c r="Y108"/>
      <c r="Z108"/>
      <c r="AA108"/>
      <c r="AB108"/>
    </row>
    <row r="109" spans="15:28" x14ac:dyDescent="0.2">
      <c r="O109"/>
      <c r="P109"/>
      <c r="Q109"/>
      <c r="R109"/>
      <c r="S109"/>
      <c r="T109"/>
      <c r="U109"/>
      <c r="V109"/>
      <c r="W109"/>
      <c r="X109"/>
      <c r="Y109"/>
      <c r="Z109"/>
      <c r="AA109"/>
      <c r="AB109"/>
    </row>
    <row r="110" spans="15:28" x14ac:dyDescent="0.2">
      <c r="O110"/>
      <c r="P110"/>
      <c r="Q110"/>
      <c r="R110"/>
      <c r="S110"/>
      <c r="T110"/>
      <c r="U110"/>
      <c r="V110"/>
      <c r="W110"/>
      <c r="X110"/>
      <c r="Y110"/>
      <c r="Z110"/>
      <c r="AA110"/>
      <c r="AB110"/>
    </row>
    <row r="111" spans="15:28" x14ac:dyDescent="0.2">
      <c r="O111"/>
      <c r="P111"/>
      <c r="Q111"/>
      <c r="R111"/>
      <c r="S111"/>
      <c r="T111"/>
      <c r="U111"/>
      <c r="V111"/>
      <c r="W111"/>
      <c r="X111"/>
      <c r="Y111"/>
      <c r="Z111"/>
      <c r="AA111"/>
      <c r="AB111"/>
    </row>
    <row r="112" spans="15:28" x14ac:dyDescent="0.2">
      <c r="O112"/>
      <c r="P112"/>
      <c r="Q112"/>
      <c r="R112"/>
      <c r="S112"/>
      <c r="T112"/>
      <c r="U112"/>
      <c r="V112"/>
      <c r="W112"/>
      <c r="X112"/>
      <c r="Y112"/>
      <c r="Z112"/>
      <c r="AA112"/>
      <c r="AB112"/>
    </row>
    <row r="113" spans="15:28" x14ac:dyDescent="0.2">
      <c r="O113"/>
      <c r="P113"/>
      <c r="Q113"/>
      <c r="R113"/>
      <c r="S113"/>
      <c r="T113"/>
      <c r="U113"/>
      <c r="V113"/>
      <c r="W113"/>
      <c r="X113"/>
      <c r="Y113"/>
      <c r="Z113"/>
      <c r="AA113"/>
      <c r="AB113"/>
    </row>
    <row r="114" spans="15:28" x14ac:dyDescent="0.2">
      <c r="O114"/>
      <c r="P114"/>
      <c r="Q114"/>
      <c r="R114"/>
      <c r="S114"/>
      <c r="T114"/>
      <c r="U114"/>
      <c r="V114"/>
      <c r="W114"/>
      <c r="X114"/>
      <c r="Y114"/>
      <c r="Z114"/>
      <c r="AA114"/>
      <c r="AB114"/>
    </row>
    <row r="115" spans="15:28" x14ac:dyDescent="0.2">
      <c r="O115"/>
      <c r="P115"/>
      <c r="Q115"/>
      <c r="R115"/>
      <c r="S115"/>
      <c r="T115"/>
      <c r="U115"/>
      <c r="V115"/>
      <c r="W115"/>
      <c r="X115"/>
      <c r="Y115"/>
      <c r="Z115"/>
      <c r="AA115"/>
      <c r="AB115"/>
    </row>
    <row r="116" spans="15:28" x14ac:dyDescent="0.2">
      <c r="O116"/>
      <c r="P116"/>
      <c r="Q116"/>
      <c r="R116"/>
      <c r="S116"/>
      <c r="T116"/>
      <c r="U116"/>
      <c r="V116"/>
      <c r="W116"/>
      <c r="X116"/>
      <c r="Y116"/>
      <c r="Z116"/>
      <c r="AA116"/>
      <c r="AB116"/>
    </row>
    <row r="117" spans="15:28" x14ac:dyDescent="0.2">
      <c r="O117"/>
      <c r="P117"/>
      <c r="Q117"/>
      <c r="R117"/>
      <c r="S117"/>
      <c r="T117"/>
      <c r="U117"/>
      <c r="V117"/>
      <c r="W117"/>
      <c r="X117"/>
      <c r="Y117"/>
      <c r="Z117"/>
      <c r="AA117"/>
      <c r="AB117"/>
    </row>
    <row r="118" spans="15:28" x14ac:dyDescent="0.2">
      <c r="O118"/>
      <c r="P118"/>
      <c r="Q118"/>
      <c r="R118"/>
      <c r="S118"/>
      <c r="T118"/>
      <c r="U118"/>
      <c r="V118"/>
      <c r="W118"/>
      <c r="X118"/>
      <c r="Y118"/>
      <c r="Z118"/>
      <c r="AA118"/>
      <c r="AB118"/>
    </row>
    <row r="119" spans="15:28" x14ac:dyDescent="0.2">
      <c r="O119"/>
      <c r="P119"/>
      <c r="Q119"/>
      <c r="R119"/>
      <c r="S119"/>
      <c r="T119"/>
      <c r="U119"/>
      <c r="V119"/>
      <c r="W119"/>
      <c r="X119"/>
      <c r="Y119"/>
      <c r="Z119"/>
      <c r="AA119"/>
      <c r="AB119"/>
    </row>
    <row r="120" spans="15:28" x14ac:dyDescent="0.2">
      <c r="O120"/>
      <c r="P120"/>
      <c r="Q120"/>
      <c r="R120"/>
      <c r="S120"/>
      <c r="T120"/>
      <c r="U120"/>
      <c r="V120"/>
      <c r="W120"/>
      <c r="X120"/>
      <c r="Y120"/>
      <c r="Z120"/>
      <c r="AA120"/>
      <c r="AB120"/>
    </row>
    <row r="121" spans="15:28" x14ac:dyDescent="0.2">
      <c r="O121"/>
      <c r="P121"/>
      <c r="Q121"/>
      <c r="R121"/>
      <c r="S121"/>
      <c r="T121"/>
      <c r="U121"/>
      <c r="V121"/>
      <c r="W121"/>
      <c r="X121"/>
      <c r="Y121"/>
      <c r="Z121"/>
      <c r="AA121"/>
      <c r="AB121"/>
    </row>
    <row r="122" spans="15:28" x14ac:dyDescent="0.2">
      <c r="O122"/>
      <c r="P122"/>
      <c r="Q122"/>
      <c r="R122"/>
      <c r="S122"/>
      <c r="T122"/>
      <c r="U122"/>
      <c r="V122"/>
      <c r="W122"/>
      <c r="X122"/>
      <c r="Y122"/>
      <c r="Z122"/>
      <c r="AA122"/>
      <c r="AB122"/>
    </row>
    <row r="123" spans="15:28" x14ac:dyDescent="0.2">
      <c r="O123"/>
      <c r="P123"/>
      <c r="Q123"/>
      <c r="R123"/>
      <c r="S123"/>
      <c r="T123"/>
      <c r="U123"/>
      <c r="V123"/>
      <c r="W123"/>
      <c r="X123"/>
      <c r="Y123"/>
      <c r="Z123"/>
      <c r="AA123"/>
      <c r="AB123"/>
    </row>
    <row r="124" spans="15:28" x14ac:dyDescent="0.2">
      <c r="O124"/>
      <c r="P124"/>
      <c r="Q124"/>
      <c r="R124"/>
      <c r="S124"/>
      <c r="T124"/>
      <c r="U124"/>
      <c r="V124"/>
      <c r="W124"/>
      <c r="X124"/>
      <c r="Y124"/>
      <c r="Z124"/>
      <c r="AA124"/>
      <c r="AB124"/>
    </row>
    <row r="125" spans="15:28" x14ac:dyDescent="0.2">
      <c r="O125"/>
      <c r="P125"/>
      <c r="Q125"/>
      <c r="R125"/>
      <c r="S125"/>
      <c r="T125"/>
      <c r="U125"/>
      <c r="V125"/>
      <c r="W125"/>
      <c r="X125"/>
      <c r="Y125"/>
      <c r="Z125"/>
      <c r="AA125"/>
      <c r="AB125"/>
    </row>
    <row r="126" spans="15:28" x14ac:dyDescent="0.2">
      <c r="O126"/>
      <c r="P126"/>
      <c r="Q126"/>
      <c r="R126"/>
      <c r="S126"/>
      <c r="T126"/>
      <c r="U126"/>
      <c r="V126"/>
      <c r="W126"/>
      <c r="X126"/>
      <c r="Y126"/>
      <c r="Z126"/>
      <c r="AA126"/>
      <c r="AB126"/>
    </row>
    <row r="127" spans="15:28" x14ac:dyDescent="0.2">
      <c r="O127"/>
      <c r="P127"/>
      <c r="Q127"/>
      <c r="R127"/>
      <c r="S127"/>
      <c r="T127"/>
      <c r="U127"/>
      <c r="V127"/>
      <c r="W127"/>
      <c r="X127"/>
      <c r="Y127"/>
      <c r="Z127"/>
      <c r="AA127"/>
      <c r="AB127"/>
    </row>
    <row r="128" spans="15:28" x14ac:dyDescent="0.2">
      <c r="O128"/>
      <c r="P128"/>
      <c r="Q128"/>
      <c r="R128"/>
      <c r="S128"/>
      <c r="T128"/>
      <c r="U128"/>
      <c r="V128"/>
      <c r="W128"/>
      <c r="X128"/>
      <c r="Y128"/>
      <c r="Z128"/>
      <c r="AA128"/>
      <c r="AB128"/>
    </row>
    <row r="129" spans="15:28" x14ac:dyDescent="0.2">
      <c r="O129"/>
      <c r="P129"/>
      <c r="Q129"/>
      <c r="R129"/>
      <c r="S129"/>
      <c r="T129"/>
      <c r="U129"/>
      <c r="V129"/>
      <c r="W129"/>
      <c r="X129"/>
      <c r="Y129"/>
      <c r="Z129"/>
      <c r="AA129"/>
      <c r="AB129"/>
    </row>
    <row r="130" spans="15:28" x14ac:dyDescent="0.2">
      <c r="O130"/>
      <c r="P130"/>
      <c r="Q130"/>
      <c r="R130"/>
      <c r="S130"/>
      <c r="T130"/>
      <c r="U130"/>
      <c r="V130"/>
      <c r="W130"/>
      <c r="X130"/>
      <c r="Y130"/>
      <c r="Z130"/>
      <c r="AA130"/>
      <c r="AB130"/>
    </row>
    <row r="131" spans="15:28" x14ac:dyDescent="0.2">
      <c r="O131"/>
      <c r="P131"/>
      <c r="Q131"/>
      <c r="R131"/>
      <c r="S131"/>
      <c r="T131"/>
      <c r="U131"/>
      <c r="V131"/>
      <c r="W131"/>
      <c r="X131"/>
      <c r="Y131"/>
      <c r="Z131"/>
      <c r="AA131"/>
      <c r="AB131"/>
    </row>
    <row r="132" spans="15:28" x14ac:dyDescent="0.2">
      <c r="O132"/>
      <c r="P132"/>
      <c r="Q132"/>
      <c r="R132"/>
      <c r="S132"/>
      <c r="T132"/>
      <c r="U132"/>
      <c r="V132"/>
      <c r="W132"/>
      <c r="X132"/>
      <c r="Y132"/>
      <c r="Z132"/>
      <c r="AA132"/>
      <c r="AB132"/>
    </row>
    <row r="133" spans="15:28" x14ac:dyDescent="0.2">
      <c r="O133"/>
      <c r="P133"/>
      <c r="Q133"/>
      <c r="R133"/>
      <c r="S133"/>
      <c r="T133"/>
      <c r="U133"/>
      <c r="V133"/>
      <c r="W133"/>
      <c r="X133"/>
      <c r="Y133"/>
      <c r="Z133"/>
      <c r="AA133"/>
      <c r="AB133"/>
    </row>
    <row r="134" spans="15:28" x14ac:dyDescent="0.2">
      <c r="O134"/>
      <c r="P134"/>
      <c r="Q134"/>
      <c r="R134"/>
      <c r="S134"/>
      <c r="T134"/>
      <c r="U134"/>
      <c r="V134"/>
      <c r="W134"/>
      <c r="X134"/>
      <c r="Y134"/>
      <c r="Z134"/>
      <c r="AA134"/>
      <c r="AB134"/>
    </row>
    <row r="135" spans="15:28" x14ac:dyDescent="0.2">
      <c r="O135"/>
      <c r="P135"/>
      <c r="Q135"/>
      <c r="R135"/>
      <c r="S135"/>
      <c r="T135"/>
      <c r="U135"/>
      <c r="V135"/>
      <c r="W135"/>
      <c r="X135"/>
      <c r="Y135"/>
      <c r="Z135"/>
      <c r="AA135"/>
      <c r="AB135"/>
    </row>
    <row r="136" spans="15:28" x14ac:dyDescent="0.2">
      <c r="O136"/>
      <c r="P136"/>
      <c r="Q136"/>
      <c r="R136"/>
      <c r="S136"/>
      <c r="T136"/>
      <c r="U136"/>
      <c r="V136"/>
      <c r="W136"/>
      <c r="X136"/>
      <c r="Y136"/>
      <c r="Z136"/>
      <c r="AA136"/>
      <c r="AB136"/>
    </row>
    <row r="137" spans="15:28" x14ac:dyDescent="0.2">
      <c r="O137"/>
      <c r="P137"/>
      <c r="Q137"/>
      <c r="R137"/>
      <c r="S137"/>
      <c r="T137"/>
      <c r="U137"/>
      <c r="V137"/>
      <c r="W137"/>
      <c r="X137"/>
      <c r="Y137"/>
      <c r="Z137"/>
      <c r="AA137"/>
      <c r="AB137"/>
    </row>
    <row r="138" spans="15:28" x14ac:dyDescent="0.2">
      <c r="O138"/>
      <c r="P138"/>
      <c r="Q138"/>
      <c r="R138"/>
      <c r="S138"/>
      <c r="T138"/>
      <c r="U138"/>
      <c r="V138"/>
      <c r="W138"/>
      <c r="X138"/>
      <c r="Y138"/>
      <c r="Z138"/>
      <c r="AA138"/>
      <c r="AB138"/>
    </row>
    <row r="139" spans="15:28" x14ac:dyDescent="0.2">
      <c r="O139"/>
      <c r="P139"/>
      <c r="Q139"/>
      <c r="R139"/>
      <c r="S139"/>
      <c r="T139"/>
      <c r="U139"/>
      <c r="V139"/>
      <c r="W139"/>
      <c r="X139"/>
      <c r="Y139"/>
      <c r="Z139"/>
      <c r="AA139"/>
      <c r="AB139"/>
    </row>
    <row r="140" spans="15:28" x14ac:dyDescent="0.2">
      <c r="O140"/>
      <c r="P140"/>
      <c r="Q140"/>
      <c r="R140"/>
      <c r="S140"/>
      <c r="T140"/>
      <c r="U140"/>
      <c r="V140"/>
      <c r="W140"/>
      <c r="X140"/>
      <c r="Y140"/>
      <c r="Z140"/>
      <c r="AA140"/>
      <c r="AB140"/>
    </row>
    <row r="141" spans="15:28" x14ac:dyDescent="0.2">
      <c r="O141"/>
      <c r="P141"/>
      <c r="Q141"/>
      <c r="R141"/>
      <c r="S141"/>
      <c r="T141"/>
      <c r="U141"/>
      <c r="V141"/>
      <c r="W141"/>
      <c r="X141"/>
      <c r="Y141"/>
      <c r="Z141"/>
      <c r="AA141"/>
      <c r="AB141"/>
    </row>
    <row r="142" spans="15:28" x14ac:dyDescent="0.2">
      <c r="O142"/>
      <c r="P142"/>
      <c r="Q142"/>
      <c r="R142"/>
      <c r="S142"/>
      <c r="T142"/>
      <c r="U142"/>
      <c r="V142"/>
      <c r="W142"/>
      <c r="X142"/>
      <c r="Y142"/>
      <c r="Z142"/>
      <c r="AA142"/>
      <c r="AB142"/>
    </row>
    <row r="143" spans="15:28" x14ac:dyDescent="0.2">
      <c r="O143"/>
      <c r="P143"/>
      <c r="Q143"/>
      <c r="R143"/>
      <c r="S143"/>
      <c r="T143"/>
      <c r="U143"/>
      <c r="V143"/>
      <c r="W143"/>
      <c r="X143"/>
      <c r="Y143"/>
      <c r="Z143"/>
      <c r="AA143"/>
      <c r="AB143"/>
    </row>
    <row r="144" spans="15:28" x14ac:dyDescent="0.2">
      <c r="O144"/>
      <c r="P144"/>
      <c r="Q144"/>
      <c r="R144"/>
      <c r="S144"/>
      <c r="T144"/>
      <c r="U144"/>
      <c r="V144"/>
      <c r="W144"/>
      <c r="X144"/>
      <c r="Y144"/>
      <c r="Z144"/>
      <c r="AA144"/>
      <c r="AB144"/>
    </row>
    <row r="145" spans="15:28" x14ac:dyDescent="0.2">
      <c r="O145"/>
      <c r="P145"/>
      <c r="Q145"/>
      <c r="R145"/>
      <c r="S145"/>
      <c r="T145"/>
      <c r="U145"/>
      <c r="V145"/>
      <c r="W145"/>
      <c r="X145"/>
      <c r="Y145"/>
      <c r="Z145"/>
      <c r="AA145"/>
      <c r="AB145"/>
    </row>
    <row r="146" spans="15:28" x14ac:dyDescent="0.2">
      <c r="O146"/>
      <c r="P146"/>
      <c r="Q146"/>
      <c r="R146"/>
      <c r="S146"/>
      <c r="T146"/>
      <c r="U146"/>
      <c r="V146"/>
      <c r="W146"/>
      <c r="X146"/>
      <c r="Y146"/>
      <c r="Z146"/>
      <c r="AA146"/>
      <c r="AB146"/>
    </row>
    <row r="147" spans="15:28" x14ac:dyDescent="0.2">
      <c r="O147"/>
      <c r="P147"/>
      <c r="Q147"/>
      <c r="R147"/>
      <c r="S147"/>
      <c r="T147"/>
      <c r="U147"/>
      <c r="V147"/>
      <c r="W147"/>
      <c r="X147"/>
      <c r="Y147"/>
      <c r="Z147"/>
      <c r="AA147"/>
      <c r="AB147"/>
    </row>
    <row r="148" spans="15:28" x14ac:dyDescent="0.2">
      <c r="O148"/>
      <c r="P148"/>
      <c r="Q148"/>
      <c r="R148"/>
      <c r="S148"/>
      <c r="T148"/>
      <c r="U148"/>
      <c r="V148"/>
      <c r="W148"/>
      <c r="X148"/>
      <c r="Y148"/>
      <c r="Z148"/>
      <c r="AA148"/>
      <c r="AB148"/>
    </row>
    <row r="149" spans="15:28" x14ac:dyDescent="0.2">
      <c r="O149"/>
      <c r="P149"/>
      <c r="Q149"/>
      <c r="R149"/>
      <c r="S149"/>
      <c r="T149"/>
      <c r="U149"/>
      <c r="V149"/>
      <c r="W149"/>
      <c r="X149"/>
      <c r="Y149"/>
      <c r="Z149"/>
      <c r="AA149"/>
      <c r="AB149"/>
    </row>
    <row r="150" spans="15:28" x14ac:dyDescent="0.2">
      <c r="O150"/>
      <c r="P150"/>
      <c r="Q150"/>
      <c r="R150"/>
      <c r="S150"/>
      <c r="T150"/>
      <c r="U150"/>
      <c r="V150"/>
      <c r="W150"/>
      <c r="X150"/>
      <c r="Y150"/>
      <c r="Z150"/>
      <c r="AA150"/>
      <c r="AB150"/>
    </row>
    <row r="151" spans="15:28" x14ac:dyDescent="0.2">
      <c r="O151"/>
      <c r="P151"/>
      <c r="Q151"/>
      <c r="R151"/>
      <c r="S151"/>
      <c r="T151"/>
      <c r="U151"/>
      <c r="V151"/>
      <c r="W151"/>
      <c r="X151"/>
      <c r="Y151"/>
      <c r="Z151"/>
      <c r="AA151"/>
      <c r="AB151"/>
    </row>
    <row r="152" spans="15:28" x14ac:dyDescent="0.2">
      <c r="O152"/>
      <c r="P152"/>
      <c r="Q152"/>
      <c r="R152"/>
      <c r="S152"/>
      <c r="T152"/>
      <c r="U152"/>
      <c r="V152"/>
      <c r="W152"/>
      <c r="X152"/>
      <c r="Y152"/>
      <c r="Z152"/>
      <c r="AA152"/>
      <c r="AB152"/>
    </row>
    <row r="153" spans="15:28" x14ac:dyDescent="0.2">
      <c r="O153"/>
      <c r="P153"/>
      <c r="Q153"/>
      <c r="R153"/>
      <c r="S153"/>
      <c r="T153"/>
      <c r="U153"/>
      <c r="V153"/>
      <c r="W153"/>
      <c r="X153"/>
      <c r="Y153"/>
      <c r="Z153"/>
      <c r="AA153"/>
      <c r="AB153"/>
    </row>
    <row r="154" spans="15:28" x14ac:dyDescent="0.2">
      <c r="O154"/>
      <c r="P154"/>
      <c r="Q154"/>
      <c r="R154"/>
      <c r="S154"/>
      <c r="T154"/>
      <c r="U154"/>
      <c r="V154"/>
      <c r="W154"/>
      <c r="X154"/>
      <c r="Y154"/>
      <c r="Z154"/>
      <c r="AA154"/>
      <c r="AB154"/>
    </row>
    <row r="155" spans="15:28" x14ac:dyDescent="0.2">
      <c r="O155"/>
      <c r="P155"/>
      <c r="Q155"/>
      <c r="R155"/>
      <c r="S155"/>
      <c r="T155"/>
      <c r="U155"/>
      <c r="V155"/>
      <c r="W155"/>
      <c r="X155"/>
      <c r="Y155"/>
      <c r="Z155"/>
      <c r="AA155"/>
      <c r="AB155"/>
    </row>
    <row r="156" spans="15:28" x14ac:dyDescent="0.2">
      <c r="O156"/>
      <c r="P156"/>
      <c r="Q156"/>
      <c r="R156"/>
      <c r="S156"/>
      <c r="T156"/>
      <c r="U156"/>
      <c r="V156"/>
      <c r="W156"/>
      <c r="X156"/>
      <c r="Y156"/>
      <c r="Z156"/>
      <c r="AA156"/>
      <c r="AB156"/>
    </row>
    <row r="157" spans="15:28" x14ac:dyDescent="0.2">
      <c r="O157"/>
      <c r="P157"/>
      <c r="Q157"/>
      <c r="R157"/>
      <c r="S157"/>
      <c r="T157"/>
      <c r="U157"/>
      <c r="V157"/>
      <c r="W157"/>
      <c r="X157"/>
      <c r="Y157"/>
      <c r="Z157"/>
      <c r="AA157"/>
      <c r="AB157"/>
    </row>
    <row r="158" spans="15:28" x14ac:dyDescent="0.2">
      <c r="O158"/>
      <c r="P158"/>
      <c r="Q158"/>
      <c r="R158"/>
      <c r="S158"/>
      <c r="T158"/>
      <c r="U158"/>
      <c r="V158"/>
      <c r="W158"/>
      <c r="X158"/>
      <c r="Y158"/>
      <c r="Z158"/>
      <c r="AA158"/>
      <c r="AB158"/>
    </row>
    <row r="159" spans="15:28" x14ac:dyDescent="0.2">
      <c r="O159"/>
      <c r="P159"/>
      <c r="Q159"/>
      <c r="R159"/>
      <c r="S159"/>
      <c r="T159"/>
      <c r="U159"/>
      <c r="V159"/>
      <c r="W159"/>
      <c r="X159"/>
      <c r="Y159"/>
      <c r="Z159"/>
      <c r="AA159"/>
      <c r="AB159"/>
    </row>
    <row r="160" spans="15:28" x14ac:dyDescent="0.2">
      <c r="O160"/>
      <c r="P160"/>
      <c r="Q160"/>
      <c r="R160"/>
      <c r="S160"/>
      <c r="T160"/>
      <c r="U160"/>
      <c r="V160"/>
      <c r="W160"/>
      <c r="X160"/>
      <c r="Y160"/>
      <c r="Z160"/>
      <c r="AA160"/>
      <c r="AB160"/>
    </row>
    <row r="161" spans="15:28" x14ac:dyDescent="0.2">
      <c r="O161"/>
      <c r="P161"/>
      <c r="Q161"/>
      <c r="R161"/>
      <c r="S161"/>
      <c r="T161"/>
      <c r="U161"/>
      <c r="V161"/>
      <c r="W161"/>
      <c r="X161"/>
      <c r="Y161"/>
      <c r="Z161"/>
      <c r="AA161"/>
      <c r="AB161"/>
    </row>
    <row r="162" spans="15:28" x14ac:dyDescent="0.2">
      <c r="O162"/>
      <c r="P162"/>
      <c r="Q162"/>
      <c r="R162"/>
      <c r="S162"/>
      <c r="T162"/>
      <c r="U162"/>
      <c r="V162"/>
      <c r="W162"/>
      <c r="X162"/>
      <c r="Y162"/>
      <c r="Z162"/>
      <c r="AA162"/>
      <c r="AB162"/>
    </row>
    <row r="163" spans="15:28" x14ac:dyDescent="0.2">
      <c r="O163"/>
      <c r="P163"/>
      <c r="Q163"/>
      <c r="R163"/>
      <c r="S163"/>
      <c r="T163"/>
      <c r="U163"/>
      <c r="V163"/>
      <c r="W163"/>
      <c r="X163"/>
      <c r="Y163"/>
      <c r="Z163"/>
      <c r="AA163"/>
      <c r="AB163"/>
    </row>
    <row r="164" spans="15:28" x14ac:dyDescent="0.2">
      <c r="O164"/>
      <c r="P164"/>
      <c r="Q164"/>
      <c r="R164"/>
      <c r="S164"/>
      <c r="T164"/>
      <c r="U164"/>
      <c r="V164"/>
      <c r="W164"/>
      <c r="X164"/>
      <c r="Y164"/>
      <c r="Z164"/>
      <c r="AA164"/>
      <c r="AB164"/>
    </row>
    <row r="165" spans="15:28" x14ac:dyDescent="0.2">
      <c r="O165"/>
      <c r="P165"/>
      <c r="Q165"/>
      <c r="R165"/>
      <c r="S165"/>
      <c r="T165"/>
      <c r="U165"/>
      <c r="V165"/>
      <c r="W165"/>
      <c r="X165"/>
      <c r="Y165"/>
      <c r="Z165"/>
      <c r="AA165"/>
      <c r="AB165"/>
    </row>
    <row r="166" spans="15:28" x14ac:dyDescent="0.2">
      <c r="O166"/>
      <c r="P166"/>
      <c r="Q166"/>
      <c r="R166"/>
      <c r="S166"/>
      <c r="T166"/>
      <c r="U166"/>
      <c r="V166"/>
      <c r="W166"/>
      <c r="X166"/>
      <c r="Y166"/>
      <c r="Z166"/>
      <c r="AA166"/>
      <c r="AB166"/>
    </row>
    <row r="167" spans="15:28" x14ac:dyDescent="0.2">
      <c r="O167"/>
      <c r="P167"/>
      <c r="Q167"/>
      <c r="R167"/>
      <c r="S167"/>
      <c r="T167"/>
      <c r="U167"/>
      <c r="V167"/>
      <c r="W167"/>
      <c r="X167"/>
      <c r="Y167"/>
      <c r="Z167"/>
      <c r="AA167"/>
      <c r="AB167"/>
    </row>
    <row r="168" spans="15:28" x14ac:dyDescent="0.2">
      <c r="O168"/>
      <c r="P168"/>
      <c r="Q168"/>
      <c r="R168"/>
      <c r="S168"/>
      <c r="T168"/>
      <c r="U168"/>
      <c r="V168"/>
      <c r="W168"/>
      <c r="X168"/>
      <c r="Y168"/>
      <c r="Z168"/>
      <c r="AA168"/>
      <c r="AB168"/>
    </row>
    <row r="169" spans="15:28" x14ac:dyDescent="0.2">
      <c r="O169"/>
      <c r="P169"/>
      <c r="Q169"/>
      <c r="R169"/>
      <c r="S169"/>
      <c r="T169"/>
      <c r="U169"/>
      <c r="V169"/>
      <c r="W169"/>
      <c r="X169"/>
      <c r="Y169"/>
      <c r="Z169"/>
      <c r="AA169"/>
      <c r="AB169"/>
    </row>
    <row r="170" spans="15:28" x14ac:dyDescent="0.2">
      <c r="O170"/>
      <c r="P170"/>
      <c r="Q170"/>
      <c r="R170"/>
      <c r="S170"/>
      <c r="T170"/>
      <c r="U170"/>
      <c r="V170"/>
      <c r="W170"/>
      <c r="X170"/>
      <c r="Y170"/>
      <c r="Z170"/>
      <c r="AA170"/>
      <c r="AB170"/>
    </row>
    <row r="171" spans="15:28" x14ac:dyDescent="0.2">
      <c r="O171"/>
      <c r="P171"/>
      <c r="Q171"/>
      <c r="R171"/>
      <c r="S171"/>
      <c r="T171"/>
      <c r="U171"/>
      <c r="V171"/>
      <c r="W171"/>
      <c r="X171"/>
      <c r="Y171"/>
      <c r="Z171"/>
      <c r="AA171"/>
      <c r="AB171"/>
    </row>
    <row r="172" spans="15:28" x14ac:dyDescent="0.2">
      <c r="O172"/>
      <c r="P172"/>
      <c r="Q172"/>
      <c r="R172"/>
      <c r="S172"/>
      <c r="T172"/>
      <c r="U172"/>
      <c r="V172"/>
      <c r="W172"/>
      <c r="X172"/>
      <c r="Y172"/>
      <c r="Z172"/>
      <c r="AA172"/>
      <c r="AB172"/>
    </row>
    <row r="173" spans="15:28" x14ac:dyDescent="0.2">
      <c r="O173"/>
      <c r="P173"/>
      <c r="Q173"/>
      <c r="R173"/>
      <c r="S173"/>
      <c r="T173"/>
      <c r="U173"/>
      <c r="V173"/>
      <c r="W173"/>
      <c r="X173"/>
      <c r="Y173"/>
      <c r="Z173"/>
      <c r="AA173"/>
      <c r="AB173"/>
    </row>
    <row r="174" spans="15:28" x14ac:dyDescent="0.2">
      <c r="O174"/>
      <c r="P174"/>
      <c r="Q174"/>
      <c r="R174"/>
      <c r="S174"/>
      <c r="T174"/>
      <c r="U174"/>
      <c r="V174"/>
      <c r="W174"/>
      <c r="X174"/>
      <c r="Y174"/>
      <c r="Z174"/>
      <c r="AA174"/>
      <c r="AB174"/>
    </row>
    <row r="175" spans="15:28" x14ac:dyDescent="0.2">
      <c r="O175"/>
      <c r="P175"/>
      <c r="Q175"/>
      <c r="R175"/>
      <c r="S175"/>
      <c r="T175"/>
      <c r="U175"/>
      <c r="V175"/>
      <c r="W175"/>
      <c r="X175"/>
      <c r="Y175"/>
      <c r="Z175"/>
      <c r="AA175"/>
      <c r="AB175"/>
    </row>
    <row r="176" spans="15:28" x14ac:dyDescent="0.2">
      <c r="O176"/>
      <c r="P176"/>
      <c r="Q176"/>
      <c r="R176"/>
      <c r="S176"/>
      <c r="T176"/>
      <c r="U176"/>
      <c r="V176"/>
      <c r="W176"/>
      <c r="X176"/>
      <c r="Y176"/>
      <c r="Z176"/>
      <c r="AA176"/>
      <c r="AB176"/>
    </row>
    <row r="177" spans="15:28" x14ac:dyDescent="0.2">
      <c r="O177"/>
      <c r="P177"/>
      <c r="Q177"/>
      <c r="R177"/>
      <c r="S177"/>
      <c r="T177"/>
      <c r="U177"/>
      <c r="V177"/>
      <c r="W177"/>
      <c r="X177"/>
      <c r="Y177"/>
      <c r="Z177"/>
      <c r="AA177"/>
      <c r="AB177"/>
    </row>
    <row r="178" spans="15:28" x14ac:dyDescent="0.2">
      <c r="O178"/>
      <c r="P178"/>
      <c r="Q178"/>
      <c r="R178"/>
      <c r="S178"/>
      <c r="T178"/>
      <c r="U178"/>
      <c r="V178"/>
      <c r="W178"/>
      <c r="X178"/>
      <c r="Y178"/>
      <c r="Z178"/>
      <c r="AA178"/>
      <c r="AB178"/>
    </row>
    <row r="179" spans="15:28" x14ac:dyDescent="0.2">
      <c r="O179"/>
      <c r="P179"/>
      <c r="Q179"/>
      <c r="R179"/>
      <c r="S179"/>
      <c r="T179"/>
      <c r="U179"/>
      <c r="V179"/>
      <c r="W179"/>
      <c r="X179"/>
      <c r="Y179"/>
      <c r="Z179"/>
      <c r="AA179"/>
      <c r="AB179"/>
    </row>
    <row r="180" spans="15:28" x14ac:dyDescent="0.2">
      <c r="O180"/>
      <c r="P180"/>
      <c r="Q180"/>
      <c r="R180"/>
      <c r="S180"/>
      <c r="T180"/>
      <c r="U180"/>
      <c r="V180"/>
      <c r="W180"/>
      <c r="X180"/>
      <c r="Y180"/>
      <c r="Z180"/>
      <c r="AA180"/>
      <c r="AB180"/>
    </row>
    <row r="181" spans="15:28" x14ac:dyDescent="0.2">
      <c r="O181"/>
      <c r="P181"/>
      <c r="Q181"/>
      <c r="R181"/>
      <c r="S181"/>
      <c r="T181"/>
      <c r="U181"/>
      <c r="V181"/>
      <c r="W181"/>
      <c r="X181"/>
      <c r="Y181"/>
      <c r="Z181"/>
      <c r="AA181"/>
      <c r="AB181"/>
    </row>
    <row r="182" spans="15:28" x14ac:dyDescent="0.2">
      <c r="O182"/>
      <c r="P182"/>
      <c r="Q182"/>
      <c r="R182"/>
      <c r="S182"/>
      <c r="T182"/>
      <c r="U182"/>
      <c r="V182"/>
      <c r="W182"/>
      <c r="X182"/>
      <c r="Y182"/>
      <c r="Z182"/>
      <c r="AA182"/>
      <c r="AB182"/>
    </row>
    <row r="183" spans="15:28" x14ac:dyDescent="0.2">
      <c r="O183"/>
      <c r="P183"/>
      <c r="Q183"/>
      <c r="R183"/>
      <c r="S183"/>
      <c r="T183"/>
      <c r="U183"/>
      <c r="V183"/>
      <c r="W183"/>
      <c r="X183"/>
      <c r="Y183"/>
      <c r="Z183"/>
      <c r="AA183"/>
      <c r="AB183"/>
    </row>
    <row r="184" spans="15:28" x14ac:dyDescent="0.2">
      <c r="O184"/>
      <c r="P184"/>
      <c r="Q184"/>
      <c r="R184"/>
      <c r="S184"/>
      <c r="T184"/>
      <c r="U184"/>
      <c r="V184"/>
      <c r="W184"/>
      <c r="X184"/>
      <c r="Y184"/>
      <c r="Z184"/>
      <c r="AA184"/>
      <c r="AB184"/>
    </row>
    <row r="185" spans="15:28" x14ac:dyDescent="0.2">
      <c r="O185"/>
      <c r="P185"/>
      <c r="Q185"/>
      <c r="R185"/>
      <c r="S185"/>
      <c r="T185"/>
      <c r="U185"/>
      <c r="V185"/>
      <c r="W185"/>
      <c r="X185"/>
      <c r="Y185"/>
      <c r="Z185"/>
      <c r="AA185"/>
      <c r="AB185"/>
    </row>
    <row r="186" spans="15:28" x14ac:dyDescent="0.2">
      <c r="O186"/>
      <c r="P186"/>
      <c r="Q186"/>
      <c r="R186"/>
      <c r="S186"/>
      <c r="T186"/>
      <c r="U186"/>
      <c r="V186"/>
      <c r="W186"/>
      <c r="X186"/>
      <c r="Y186"/>
      <c r="Z186"/>
      <c r="AA186"/>
      <c r="AB186"/>
    </row>
    <row r="187" spans="15:28" x14ac:dyDescent="0.2">
      <c r="O187"/>
      <c r="P187"/>
      <c r="Q187"/>
      <c r="R187"/>
      <c r="S187"/>
      <c r="T187"/>
      <c r="U187"/>
      <c r="V187"/>
      <c r="W187"/>
      <c r="X187"/>
      <c r="Y187"/>
      <c r="Z187"/>
      <c r="AA187"/>
      <c r="AB187"/>
    </row>
    <row r="188" spans="15:28" x14ac:dyDescent="0.2">
      <c r="O188"/>
      <c r="P188"/>
      <c r="Q188"/>
      <c r="R188"/>
      <c r="S188"/>
      <c r="T188"/>
      <c r="U188"/>
      <c r="V188"/>
      <c r="W188"/>
      <c r="X188"/>
      <c r="Y188"/>
      <c r="Z188"/>
      <c r="AA188"/>
      <c r="AB188"/>
    </row>
    <row r="189" spans="15:28" x14ac:dyDescent="0.2">
      <c r="O189"/>
      <c r="P189"/>
      <c r="Q189"/>
      <c r="R189"/>
      <c r="S189"/>
      <c r="T189"/>
      <c r="U189"/>
      <c r="V189"/>
      <c r="W189"/>
      <c r="X189"/>
      <c r="Y189"/>
      <c r="Z189"/>
      <c r="AA189"/>
      <c r="AB189"/>
    </row>
    <row r="190" spans="15:28" x14ac:dyDescent="0.2">
      <c r="O190"/>
      <c r="P190"/>
      <c r="Q190"/>
      <c r="R190"/>
      <c r="S190"/>
      <c r="T190"/>
      <c r="U190"/>
      <c r="V190"/>
      <c r="W190"/>
      <c r="X190"/>
      <c r="Y190"/>
      <c r="Z190"/>
      <c r="AA190"/>
      <c r="AB190"/>
    </row>
    <row r="191" spans="15:28" x14ac:dyDescent="0.2">
      <c r="O191"/>
      <c r="P191"/>
      <c r="Q191"/>
      <c r="R191"/>
      <c r="S191"/>
      <c r="T191"/>
      <c r="U191"/>
      <c r="V191"/>
      <c r="W191"/>
      <c r="X191"/>
      <c r="Y191"/>
      <c r="Z191"/>
      <c r="AA191"/>
      <c r="AB191"/>
    </row>
    <row r="192" spans="15:28" x14ac:dyDescent="0.2">
      <c r="O192"/>
      <c r="P192"/>
      <c r="Q192"/>
      <c r="R192"/>
      <c r="S192"/>
      <c r="T192"/>
      <c r="U192"/>
      <c r="V192"/>
      <c r="W192"/>
      <c r="X192"/>
      <c r="Y192"/>
      <c r="Z192"/>
      <c r="AA192"/>
      <c r="AB192"/>
    </row>
    <row r="193" spans="15:28" x14ac:dyDescent="0.2">
      <c r="O193"/>
      <c r="P193"/>
      <c r="Q193"/>
      <c r="R193"/>
      <c r="S193"/>
      <c r="T193"/>
      <c r="U193"/>
      <c r="V193"/>
      <c r="W193"/>
      <c r="X193"/>
      <c r="Y193"/>
      <c r="Z193"/>
      <c r="AA193"/>
      <c r="AB193"/>
    </row>
    <row r="194" spans="15:28" x14ac:dyDescent="0.2">
      <c r="O194"/>
      <c r="P194"/>
      <c r="Q194"/>
      <c r="R194"/>
      <c r="S194"/>
      <c r="T194"/>
      <c r="U194"/>
      <c r="V194"/>
      <c r="W194"/>
      <c r="X194"/>
      <c r="Y194"/>
      <c r="Z194"/>
      <c r="AA194"/>
      <c r="AB194"/>
    </row>
    <row r="195" spans="15:28" x14ac:dyDescent="0.2">
      <c r="O195"/>
      <c r="P195"/>
      <c r="Q195"/>
      <c r="R195"/>
      <c r="S195"/>
      <c r="T195"/>
      <c r="U195"/>
      <c r="V195"/>
      <c r="W195"/>
      <c r="X195"/>
      <c r="Y195"/>
      <c r="Z195"/>
      <c r="AA195"/>
      <c r="AB195"/>
    </row>
    <row r="196" spans="15:28" x14ac:dyDescent="0.2">
      <c r="O196"/>
      <c r="P196"/>
      <c r="Q196"/>
      <c r="R196"/>
      <c r="S196"/>
      <c r="T196"/>
      <c r="U196"/>
      <c r="V196"/>
      <c r="W196"/>
      <c r="X196"/>
      <c r="Y196"/>
      <c r="Z196"/>
      <c r="AA196"/>
      <c r="AB196"/>
    </row>
    <row r="197" spans="15:28" x14ac:dyDescent="0.2">
      <c r="O197"/>
      <c r="P197"/>
      <c r="Q197"/>
      <c r="R197"/>
      <c r="S197"/>
      <c r="T197"/>
      <c r="U197"/>
      <c r="V197"/>
      <c r="W197"/>
      <c r="X197"/>
      <c r="Y197"/>
      <c r="Z197"/>
      <c r="AA197"/>
      <c r="AB197"/>
    </row>
    <row r="198" spans="15:28" x14ac:dyDescent="0.2">
      <c r="O198"/>
      <c r="P198"/>
      <c r="Q198"/>
      <c r="R198"/>
      <c r="S198"/>
      <c r="T198"/>
      <c r="U198"/>
      <c r="V198"/>
      <c r="W198"/>
      <c r="X198"/>
      <c r="Y198"/>
      <c r="Z198"/>
      <c r="AA198"/>
      <c r="AB198"/>
    </row>
    <row r="199" spans="15:28" x14ac:dyDescent="0.2">
      <c r="O199"/>
      <c r="P199"/>
      <c r="Q199"/>
      <c r="R199"/>
      <c r="S199"/>
      <c r="T199"/>
      <c r="U199"/>
      <c r="V199"/>
      <c r="W199"/>
      <c r="X199"/>
      <c r="Y199"/>
      <c r="Z199"/>
      <c r="AA199"/>
      <c r="AB199"/>
    </row>
    <row r="200" spans="15:28" x14ac:dyDescent="0.2">
      <c r="O200"/>
      <c r="P200"/>
      <c r="Q200"/>
      <c r="R200"/>
      <c r="S200"/>
      <c r="T200"/>
      <c r="U200"/>
      <c r="V200"/>
      <c r="W200"/>
      <c r="X200"/>
      <c r="Y200"/>
      <c r="Z200"/>
      <c r="AA200"/>
      <c r="AB200"/>
    </row>
    <row r="201" spans="15:28" x14ac:dyDescent="0.2">
      <c r="O201"/>
      <c r="P201"/>
      <c r="Q201"/>
      <c r="R201"/>
      <c r="S201"/>
      <c r="T201"/>
      <c r="U201"/>
      <c r="V201"/>
      <c r="W201"/>
      <c r="X201"/>
      <c r="Y201"/>
      <c r="Z201"/>
      <c r="AA201"/>
      <c r="AB201"/>
    </row>
    <row r="202" spans="15:28" x14ac:dyDescent="0.2">
      <c r="O202"/>
      <c r="P202"/>
      <c r="Q202"/>
      <c r="R202"/>
      <c r="S202"/>
      <c r="T202"/>
      <c r="U202"/>
      <c r="V202"/>
      <c r="W202"/>
      <c r="X202"/>
      <c r="Y202"/>
      <c r="Z202"/>
      <c r="AA202"/>
      <c r="AB202"/>
    </row>
    <row r="203" spans="15:28" x14ac:dyDescent="0.2">
      <c r="O203"/>
      <c r="P203"/>
      <c r="Q203"/>
      <c r="R203"/>
      <c r="S203"/>
      <c r="T203"/>
      <c r="U203"/>
      <c r="V203"/>
      <c r="W203"/>
      <c r="X203"/>
      <c r="Y203"/>
      <c r="Z203"/>
      <c r="AA203"/>
      <c r="AB203"/>
    </row>
    <row r="204" spans="15:28" x14ac:dyDescent="0.2">
      <c r="O204"/>
      <c r="P204"/>
      <c r="Q204"/>
      <c r="R204"/>
      <c r="S204"/>
      <c r="T204"/>
      <c r="U204"/>
      <c r="V204"/>
      <c r="W204"/>
      <c r="X204"/>
      <c r="Y204"/>
      <c r="Z204"/>
      <c r="AA204"/>
      <c r="AB204"/>
    </row>
    <row r="205" spans="15:28" x14ac:dyDescent="0.2">
      <c r="O205"/>
      <c r="P205"/>
      <c r="Q205"/>
      <c r="R205"/>
      <c r="S205"/>
      <c r="T205"/>
      <c r="U205"/>
      <c r="V205"/>
      <c r="W205"/>
      <c r="X205"/>
      <c r="Y205"/>
      <c r="Z205"/>
      <c r="AA205"/>
      <c r="AB205"/>
    </row>
    <row r="206" spans="15:28" x14ac:dyDescent="0.2">
      <c r="O206"/>
      <c r="P206"/>
      <c r="Q206"/>
      <c r="R206"/>
      <c r="S206"/>
      <c r="T206"/>
      <c r="U206"/>
      <c r="V206"/>
      <c r="W206"/>
      <c r="X206"/>
      <c r="Y206"/>
      <c r="Z206"/>
      <c r="AA206"/>
      <c r="AB206"/>
    </row>
    <row r="207" spans="15:28" x14ac:dyDescent="0.2">
      <c r="O207"/>
      <c r="P207"/>
      <c r="Q207"/>
      <c r="R207"/>
      <c r="S207"/>
      <c r="T207"/>
      <c r="U207"/>
      <c r="V207"/>
      <c r="W207"/>
      <c r="X207"/>
      <c r="Y207"/>
      <c r="Z207"/>
      <c r="AA207"/>
      <c r="AB207"/>
    </row>
    <row r="208" spans="15:28" x14ac:dyDescent="0.2">
      <c r="O208"/>
      <c r="P208"/>
      <c r="Q208"/>
      <c r="R208"/>
      <c r="S208"/>
      <c r="T208"/>
      <c r="U208"/>
      <c r="V208"/>
      <c r="W208"/>
      <c r="X208"/>
      <c r="Y208"/>
      <c r="Z208"/>
      <c r="AA208"/>
      <c r="AB208"/>
    </row>
    <row r="209" spans="15:28" x14ac:dyDescent="0.2">
      <c r="O209"/>
      <c r="P209"/>
      <c r="Q209"/>
      <c r="R209"/>
      <c r="S209"/>
      <c r="T209"/>
      <c r="U209"/>
      <c r="V209"/>
      <c r="W209"/>
      <c r="X209"/>
      <c r="Y209"/>
      <c r="Z209"/>
      <c r="AA209"/>
      <c r="AB209"/>
    </row>
    <row r="210" spans="15:28" x14ac:dyDescent="0.2">
      <c r="O210"/>
      <c r="P210"/>
      <c r="Q210"/>
      <c r="R210"/>
      <c r="S210"/>
      <c r="T210"/>
      <c r="U210"/>
      <c r="V210"/>
      <c r="W210"/>
      <c r="X210"/>
      <c r="Y210"/>
      <c r="Z210"/>
      <c r="AA210"/>
      <c r="AB210"/>
    </row>
    <row r="211" spans="15:28" x14ac:dyDescent="0.2">
      <c r="O211"/>
      <c r="P211"/>
      <c r="Q211"/>
      <c r="R211"/>
      <c r="S211"/>
      <c r="T211"/>
      <c r="U211"/>
      <c r="V211"/>
      <c r="W211"/>
      <c r="X211"/>
      <c r="Y211"/>
      <c r="Z211"/>
      <c r="AA211"/>
      <c r="AB211"/>
    </row>
    <row r="212" spans="15:28" x14ac:dyDescent="0.2">
      <c r="O212"/>
      <c r="P212"/>
      <c r="Q212"/>
      <c r="R212"/>
      <c r="S212"/>
      <c r="T212"/>
      <c r="U212"/>
      <c r="V212"/>
      <c r="W212"/>
      <c r="X212"/>
      <c r="Y212"/>
      <c r="Z212"/>
      <c r="AA212"/>
      <c r="AB212"/>
    </row>
    <row r="213" spans="15:28" x14ac:dyDescent="0.2">
      <c r="O213"/>
      <c r="P213"/>
      <c r="Q213"/>
      <c r="R213"/>
      <c r="S213"/>
      <c r="T213"/>
      <c r="U213"/>
      <c r="V213"/>
      <c r="W213"/>
      <c r="X213"/>
      <c r="Y213"/>
      <c r="Z213"/>
      <c r="AA213"/>
      <c r="AB213"/>
    </row>
    <row r="214" spans="15:28" x14ac:dyDescent="0.2">
      <c r="O214"/>
      <c r="P214"/>
      <c r="Q214"/>
      <c r="R214"/>
      <c r="S214"/>
      <c r="T214"/>
      <c r="U214"/>
      <c r="V214"/>
      <c r="W214"/>
      <c r="X214"/>
      <c r="Y214"/>
      <c r="Z214"/>
      <c r="AA214"/>
      <c r="AB214"/>
    </row>
    <row r="215" spans="15:28" x14ac:dyDescent="0.2">
      <c r="O215"/>
      <c r="P215"/>
      <c r="Q215"/>
      <c r="R215"/>
      <c r="S215"/>
      <c r="T215"/>
      <c r="U215"/>
      <c r="V215"/>
      <c r="W215"/>
      <c r="X215"/>
      <c r="Y215"/>
      <c r="Z215"/>
      <c r="AA215"/>
      <c r="AB215"/>
    </row>
    <row r="216" spans="15:28" x14ac:dyDescent="0.2">
      <c r="O216"/>
      <c r="P216"/>
      <c r="Q216"/>
      <c r="R216"/>
      <c r="S216"/>
      <c r="T216"/>
      <c r="U216"/>
      <c r="V216"/>
      <c r="W216"/>
      <c r="X216"/>
      <c r="Y216"/>
      <c r="Z216"/>
      <c r="AA216"/>
      <c r="AB216"/>
    </row>
    <row r="217" spans="15:28" x14ac:dyDescent="0.2">
      <c r="O217"/>
      <c r="P217"/>
      <c r="Q217"/>
      <c r="R217"/>
      <c r="S217"/>
      <c r="T217"/>
      <c r="U217"/>
      <c r="V217"/>
      <c r="W217"/>
      <c r="X217"/>
      <c r="Y217"/>
      <c r="Z217"/>
      <c r="AA217"/>
      <c r="AB217"/>
    </row>
    <row r="218" spans="15:28" x14ac:dyDescent="0.2">
      <c r="O218"/>
      <c r="P218"/>
      <c r="Q218"/>
      <c r="R218"/>
      <c r="S218"/>
      <c r="T218"/>
      <c r="U218"/>
      <c r="V218"/>
      <c r="W218"/>
      <c r="X218"/>
      <c r="Y218"/>
      <c r="Z218"/>
      <c r="AA218"/>
      <c r="AB218"/>
    </row>
    <row r="219" spans="15:28" x14ac:dyDescent="0.2">
      <c r="O219"/>
      <c r="P219"/>
      <c r="Q219"/>
      <c r="R219"/>
      <c r="S219"/>
      <c r="T219"/>
      <c r="U219"/>
      <c r="V219"/>
      <c r="W219"/>
      <c r="X219"/>
      <c r="Y219"/>
      <c r="Z219"/>
      <c r="AA219"/>
      <c r="AB219"/>
    </row>
    <row r="220" spans="15:28" x14ac:dyDescent="0.2">
      <c r="O220"/>
      <c r="P220"/>
      <c r="Q220"/>
      <c r="R220"/>
      <c r="S220"/>
      <c r="T220"/>
      <c r="U220"/>
      <c r="V220"/>
      <c r="W220"/>
      <c r="X220"/>
      <c r="Y220"/>
      <c r="Z220"/>
      <c r="AA220"/>
      <c r="AB220"/>
    </row>
    <row r="221" spans="15:28" x14ac:dyDescent="0.2">
      <c r="O221"/>
      <c r="P221"/>
      <c r="Q221"/>
      <c r="R221"/>
      <c r="S221"/>
      <c r="T221"/>
      <c r="U221"/>
      <c r="V221"/>
      <c r="W221"/>
      <c r="X221"/>
      <c r="Y221"/>
      <c r="Z221"/>
      <c r="AA221"/>
      <c r="AB221"/>
    </row>
    <row r="222" spans="15:28" x14ac:dyDescent="0.2">
      <c r="O222"/>
      <c r="P222"/>
      <c r="Q222"/>
      <c r="R222"/>
      <c r="S222"/>
      <c r="T222"/>
      <c r="U222"/>
      <c r="V222"/>
      <c r="W222"/>
      <c r="X222"/>
      <c r="Y222"/>
      <c r="Z222"/>
      <c r="AA222"/>
      <c r="AB222"/>
    </row>
    <row r="223" spans="15:28" x14ac:dyDescent="0.2">
      <c r="O223"/>
      <c r="P223"/>
      <c r="Q223"/>
      <c r="R223"/>
      <c r="S223"/>
      <c r="T223"/>
      <c r="U223"/>
      <c r="V223"/>
      <c r="W223"/>
      <c r="X223"/>
      <c r="Y223"/>
      <c r="Z223"/>
      <c r="AA223"/>
      <c r="AB223"/>
    </row>
    <row r="224" spans="15:28" x14ac:dyDescent="0.2">
      <c r="O224"/>
      <c r="P224"/>
      <c r="Q224"/>
      <c r="R224"/>
      <c r="S224"/>
      <c r="T224"/>
      <c r="U224"/>
      <c r="V224"/>
      <c r="W224"/>
      <c r="X224"/>
      <c r="Y224"/>
      <c r="Z224"/>
      <c r="AA224"/>
      <c r="AB224"/>
    </row>
    <row r="225" spans="15:28" x14ac:dyDescent="0.2">
      <c r="O225"/>
      <c r="P225"/>
      <c r="Q225"/>
      <c r="R225"/>
      <c r="S225"/>
      <c r="T225"/>
      <c r="U225"/>
      <c r="V225"/>
      <c r="W225"/>
      <c r="X225"/>
      <c r="Y225"/>
      <c r="Z225"/>
      <c r="AA225"/>
      <c r="AB225"/>
    </row>
    <row r="226" spans="15:28" x14ac:dyDescent="0.2">
      <c r="O226"/>
      <c r="P226"/>
      <c r="Q226"/>
      <c r="R226"/>
      <c r="S226"/>
      <c r="T226"/>
      <c r="U226"/>
      <c r="V226"/>
      <c r="W226"/>
      <c r="X226"/>
      <c r="Y226"/>
      <c r="Z226"/>
      <c r="AA226"/>
      <c r="AB226"/>
    </row>
    <row r="227" spans="15:28" x14ac:dyDescent="0.2">
      <c r="O227"/>
      <c r="P227"/>
      <c r="Q227"/>
      <c r="R227"/>
      <c r="S227"/>
      <c r="T227"/>
      <c r="U227"/>
      <c r="V227"/>
      <c r="W227"/>
      <c r="X227"/>
      <c r="Y227"/>
      <c r="Z227"/>
      <c r="AA227"/>
      <c r="AB227"/>
    </row>
    <row r="228" spans="15:28" x14ac:dyDescent="0.2">
      <c r="O228"/>
      <c r="P228"/>
      <c r="Q228"/>
      <c r="R228"/>
      <c r="S228"/>
      <c r="T228"/>
      <c r="U228"/>
      <c r="V228"/>
      <c r="W228"/>
      <c r="X228"/>
      <c r="Y228"/>
      <c r="Z228"/>
      <c r="AA228"/>
      <c r="AB228"/>
    </row>
    <row r="229" spans="15:28" x14ac:dyDescent="0.2">
      <c r="O229"/>
      <c r="P229"/>
      <c r="Q229"/>
      <c r="R229"/>
      <c r="S229"/>
      <c r="T229"/>
      <c r="U229"/>
      <c r="V229"/>
      <c r="W229"/>
      <c r="X229"/>
      <c r="Y229"/>
      <c r="Z229"/>
      <c r="AA229"/>
      <c r="AB229"/>
    </row>
    <row r="230" spans="15:28" x14ac:dyDescent="0.2">
      <c r="O230"/>
      <c r="P230"/>
      <c r="Q230"/>
      <c r="R230"/>
      <c r="S230"/>
      <c r="T230"/>
      <c r="U230"/>
      <c r="V230"/>
      <c r="W230"/>
      <c r="X230"/>
      <c r="Y230"/>
      <c r="Z230"/>
      <c r="AA230"/>
      <c r="AB230"/>
    </row>
    <row r="231" spans="15:28" x14ac:dyDescent="0.2">
      <c r="O231"/>
      <c r="P231"/>
      <c r="Q231"/>
      <c r="R231"/>
      <c r="S231"/>
      <c r="T231"/>
      <c r="U231"/>
      <c r="V231"/>
      <c r="W231"/>
      <c r="X231"/>
      <c r="Y231"/>
      <c r="Z231"/>
      <c r="AA231"/>
      <c r="AB231"/>
    </row>
    <row r="232" spans="15:28" x14ac:dyDescent="0.2">
      <c r="O232"/>
      <c r="P232"/>
      <c r="Q232"/>
      <c r="R232"/>
      <c r="S232"/>
      <c r="T232"/>
      <c r="U232"/>
      <c r="V232"/>
      <c r="W232"/>
      <c r="X232"/>
      <c r="Y232"/>
      <c r="Z232"/>
      <c r="AA232"/>
      <c r="AB232"/>
    </row>
    <row r="233" spans="15:28" x14ac:dyDescent="0.2">
      <c r="O233"/>
      <c r="P233"/>
      <c r="Q233"/>
      <c r="R233"/>
      <c r="S233"/>
      <c r="T233"/>
      <c r="U233"/>
      <c r="V233"/>
      <c r="W233"/>
      <c r="X233"/>
      <c r="Y233"/>
      <c r="Z233"/>
      <c r="AA233"/>
      <c r="AB233"/>
    </row>
    <row r="234" spans="15:28" x14ac:dyDescent="0.2">
      <c r="O234"/>
      <c r="P234"/>
      <c r="Q234"/>
      <c r="R234"/>
      <c r="S234"/>
      <c r="T234"/>
      <c r="U234"/>
      <c r="V234"/>
      <c r="W234"/>
      <c r="X234"/>
      <c r="Y234"/>
      <c r="Z234"/>
      <c r="AA234"/>
      <c r="AB234"/>
    </row>
    <row r="235" spans="15:28" x14ac:dyDescent="0.2">
      <c r="O235"/>
      <c r="P235"/>
      <c r="Q235"/>
      <c r="R235"/>
      <c r="S235"/>
      <c r="T235"/>
      <c r="U235"/>
      <c r="V235"/>
      <c r="W235"/>
      <c r="X235"/>
      <c r="Y235"/>
      <c r="Z235"/>
      <c r="AA235"/>
      <c r="AB235"/>
    </row>
    <row r="236" spans="15:28" x14ac:dyDescent="0.2">
      <c r="O236"/>
      <c r="P236"/>
      <c r="Q236"/>
      <c r="R236"/>
      <c r="S236"/>
      <c r="T236"/>
      <c r="U236"/>
      <c r="V236"/>
      <c r="W236"/>
      <c r="X236"/>
      <c r="Y236"/>
      <c r="Z236"/>
      <c r="AA236"/>
      <c r="AB236"/>
    </row>
    <row r="237" spans="15:28" x14ac:dyDescent="0.2">
      <c r="O237"/>
      <c r="P237"/>
      <c r="Q237"/>
      <c r="R237"/>
      <c r="S237"/>
      <c r="T237"/>
      <c r="U237"/>
      <c r="V237"/>
      <c r="W237"/>
      <c r="X237"/>
      <c r="Y237"/>
      <c r="Z237"/>
      <c r="AA237"/>
      <c r="AB237"/>
    </row>
    <row r="238" spans="15:28" x14ac:dyDescent="0.2">
      <c r="O238"/>
      <c r="P238"/>
      <c r="Q238"/>
      <c r="R238"/>
      <c r="S238"/>
      <c r="T238"/>
      <c r="U238"/>
      <c r="V238"/>
      <c r="W238"/>
      <c r="X238"/>
      <c r="Y238"/>
      <c r="Z238"/>
      <c r="AA238"/>
      <c r="AB238"/>
    </row>
    <row r="239" spans="15:28" x14ac:dyDescent="0.2">
      <c r="O239"/>
      <c r="P239"/>
      <c r="Q239"/>
      <c r="R239"/>
      <c r="S239"/>
      <c r="T239"/>
      <c r="U239"/>
      <c r="V239"/>
      <c r="W239"/>
      <c r="X239"/>
      <c r="Y239"/>
      <c r="Z239"/>
      <c r="AA239"/>
      <c r="AB239"/>
    </row>
    <row r="240" spans="15:28" x14ac:dyDescent="0.2">
      <c r="O240"/>
      <c r="P240"/>
      <c r="Q240"/>
      <c r="R240"/>
      <c r="S240"/>
      <c r="T240"/>
      <c r="U240"/>
      <c r="V240"/>
      <c r="W240"/>
      <c r="X240"/>
      <c r="Y240"/>
      <c r="Z240"/>
      <c r="AA240"/>
      <c r="AB240"/>
    </row>
    <row r="241" spans="15:28" x14ac:dyDescent="0.2">
      <c r="O241"/>
      <c r="P241"/>
      <c r="Q241"/>
      <c r="R241"/>
      <c r="S241"/>
      <c r="T241"/>
      <c r="U241"/>
      <c r="V241"/>
      <c r="W241"/>
      <c r="X241"/>
      <c r="Y241"/>
      <c r="Z241"/>
      <c r="AA241"/>
      <c r="AB241"/>
    </row>
    <row r="242" spans="15:28" x14ac:dyDescent="0.2">
      <c r="O242"/>
      <c r="P242"/>
      <c r="Q242"/>
      <c r="R242"/>
      <c r="S242"/>
      <c r="T242"/>
      <c r="U242"/>
      <c r="V242"/>
      <c r="W242"/>
      <c r="X242"/>
      <c r="Y242"/>
      <c r="Z242"/>
      <c r="AA242"/>
      <c r="AB242"/>
    </row>
    <row r="243" spans="15:28" x14ac:dyDescent="0.2">
      <c r="O243"/>
      <c r="P243"/>
      <c r="Q243"/>
      <c r="R243"/>
      <c r="S243"/>
      <c r="T243"/>
      <c r="U243"/>
      <c r="V243"/>
      <c r="W243"/>
      <c r="X243"/>
      <c r="Y243"/>
      <c r="Z243"/>
      <c r="AA243"/>
      <c r="AB243"/>
    </row>
    <row r="244" spans="15:28" x14ac:dyDescent="0.2">
      <c r="O244"/>
      <c r="P244"/>
      <c r="Q244"/>
      <c r="R244"/>
      <c r="S244"/>
      <c r="T244"/>
      <c r="U244"/>
      <c r="V244"/>
      <c r="W244"/>
      <c r="X244"/>
      <c r="Y244"/>
      <c r="Z244"/>
      <c r="AA244"/>
      <c r="AB244"/>
    </row>
    <row r="245" spans="15:28" x14ac:dyDescent="0.2">
      <c r="O245"/>
      <c r="P245"/>
      <c r="Q245"/>
      <c r="R245"/>
      <c r="S245"/>
      <c r="T245"/>
      <c r="U245"/>
      <c r="V245"/>
      <c r="W245"/>
      <c r="X245"/>
      <c r="Y245"/>
      <c r="Z245"/>
      <c r="AA245"/>
      <c r="AB245"/>
    </row>
    <row r="246" spans="15:28" x14ac:dyDescent="0.2">
      <c r="O246"/>
      <c r="P246"/>
      <c r="Q246"/>
      <c r="R246"/>
      <c r="S246"/>
      <c r="T246"/>
      <c r="U246"/>
      <c r="V246"/>
      <c r="W246"/>
      <c r="X246"/>
      <c r="Y246"/>
      <c r="Z246"/>
      <c r="AA246"/>
      <c r="AB246"/>
    </row>
    <row r="247" spans="15:28" x14ac:dyDescent="0.2">
      <c r="O247"/>
      <c r="P247"/>
      <c r="Q247"/>
      <c r="R247"/>
      <c r="S247"/>
      <c r="T247"/>
      <c r="U247"/>
      <c r="V247"/>
      <c r="W247"/>
      <c r="X247"/>
      <c r="Y247"/>
      <c r="Z247"/>
      <c r="AA247"/>
      <c r="AB247"/>
    </row>
    <row r="248" spans="15:28" x14ac:dyDescent="0.2">
      <c r="O248"/>
      <c r="P248"/>
      <c r="Q248"/>
      <c r="R248"/>
      <c r="S248"/>
      <c r="T248"/>
      <c r="U248"/>
      <c r="V248"/>
      <c r="W248"/>
      <c r="X248"/>
      <c r="Y248"/>
      <c r="Z248"/>
      <c r="AA248"/>
      <c r="AB248"/>
    </row>
    <row r="249" spans="15:28" x14ac:dyDescent="0.2">
      <c r="O249"/>
      <c r="P249"/>
      <c r="Q249"/>
      <c r="R249"/>
      <c r="S249"/>
      <c r="T249"/>
      <c r="U249"/>
      <c r="V249"/>
      <c r="W249"/>
      <c r="X249"/>
      <c r="Y249"/>
      <c r="Z249"/>
      <c r="AA249"/>
      <c r="AB249"/>
    </row>
    <row r="250" spans="15:28" x14ac:dyDescent="0.2">
      <c r="O250"/>
      <c r="P250"/>
      <c r="Q250"/>
      <c r="R250"/>
      <c r="S250"/>
      <c r="T250"/>
      <c r="U250"/>
      <c r="V250"/>
      <c r="W250"/>
      <c r="X250"/>
      <c r="Y250"/>
      <c r="Z250"/>
      <c r="AA250"/>
      <c r="AB250"/>
    </row>
    <row r="251" spans="15:28" x14ac:dyDescent="0.2">
      <c r="O251"/>
      <c r="P251"/>
      <c r="Q251"/>
      <c r="R251"/>
      <c r="S251"/>
      <c r="T251"/>
      <c r="U251"/>
      <c r="V251"/>
      <c r="W251"/>
      <c r="X251"/>
      <c r="Y251"/>
      <c r="Z251"/>
      <c r="AA251"/>
      <c r="AB251"/>
    </row>
    <row r="252" spans="15:28" x14ac:dyDescent="0.2">
      <c r="O252"/>
      <c r="P252"/>
      <c r="Q252"/>
      <c r="R252"/>
      <c r="S252"/>
      <c r="T252"/>
      <c r="U252"/>
      <c r="V252"/>
      <c r="W252"/>
      <c r="X252"/>
      <c r="Y252"/>
      <c r="Z252"/>
      <c r="AA252"/>
      <c r="AB252"/>
    </row>
    <row r="253" spans="15:28" x14ac:dyDescent="0.2">
      <c r="O253"/>
      <c r="P253"/>
      <c r="Q253"/>
      <c r="R253"/>
      <c r="S253"/>
      <c r="T253"/>
      <c r="U253"/>
      <c r="V253"/>
      <c r="W253"/>
      <c r="X253"/>
      <c r="Y253"/>
      <c r="Z253"/>
      <c r="AA253"/>
      <c r="AB253"/>
    </row>
    <row r="254" spans="15:28" x14ac:dyDescent="0.2">
      <c r="O254"/>
      <c r="P254"/>
      <c r="Q254"/>
      <c r="R254"/>
      <c r="S254"/>
      <c r="T254"/>
      <c r="U254"/>
      <c r="V254"/>
      <c r="W254"/>
      <c r="X254"/>
      <c r="Y254"/>
      <c r="Z254"/>
      <c r="AA254"/>
      <c r="AB254"/>
    </row>
    <row r="255" spans="15:28" x14ac:dyDescent="0.2">
      <c r="O255"/>
      <c r="P255"/>
      <c r="Q255"/>
      <c r="R255"/>
      <c r="S255"/>
      <c r="T255"/>
      <c r="U255"/>
      <c r="V255"/>
      <c r="W255"/>
      <c r="X255"/>
      <c r="Y255"/>
      <c r="Z255"/>
      <c r="AA255"/>
      <c r="AB255"/>
    </row>
    <row r="256" spans="15:28" x14ac:dyDescent="0.2">
      <c r="O256"/>
      <c r="P256"/>
      <c r="Q256"/>
      <c r="R256"/>
      <c r="S256"/>
      <c r="T256"/>
      <c r="U256"/>
      <c r="V256"/>
      <c r="W256"/>
      <c r="X256"/>
      <c r="Y256"/>
      <c r="Z256"/>
      <c r="AA256"/>
      <c r="AB256"/>
    </row>
    <row r="257" spans="15:28" x14ac:dyDescent="0.2">
      <c r="O257"/>
      <c r="P257"/>
      <c r="Q257"/>
      <c r="R257"/>
      <c r="S257"/>
      <c r="T257"/>
      <c r="U257"/>
      <c r="V257"/>
      <c r="W257"/>
      <c r="X257"/>
      <c r="Y257"/>
      <c r="Z257"/>
      <c r="AA257"/>
      <c r="AB257"/>
    </row>
    <row r="258" spans="15:28" x14ac:dyDescent="0.2">
      <c r="O258"/>
      <c r="P258"/>
      <c r="Q258"/>
      <c r="R258"/>
      <c r="S258"/>
      <c r="T258"/>
      <c r="U258"/>
      <c r="V258"/>
      <c r="W258"/>
      <c r="X258"/>
      <c r="Y258"/>
      <c r="Z258"/>
      <c r="AA258"/>
      <c r="AB258"/>
    </row>
    <row r="259" spans="15:28" x14ac:dyDescent="0.2">
      <c r="O259"/>
      <c r="P259"/>
      <c r="Q259"/>
      <c r="R259"/>
      <c r="S259"/>
      <c r="T259"/>
      <c r="U259"/>
      <c r="V259"/>
      <c r="W259"/>
      <c r="X259"/>
      <c r="Y259"/>
      <c r="Z259"/>
      <c r="AA259"/>
      <c r="AB259"/>
    </row>
    <row r="260" spans="15:28" x14ac:dyDescent="0.2">
      <c r="O260"/>
      <c r="P260"/>
      <c r="Q260"/>
      <c r="R260"/>
      <c r="S260"/>
      <c r="T260"/>
      <c r="U260"/>
      <c r="V260"/>
      <c r="W260"/>
      <c r="X260"/>
      <c r="Y260"/>
      <c r="Z260"/>
      <c r="AA260"/>
      <c r="AB260"/>
    </row>
    <row r="261" spans="15:28" x14ac:dyDescent="0.2">
      <c r="O261"/>
      <c r="P261"/>
      <c r="Q261"/>
      <c r="R261"/>
      <c r="S261"/>
      <c r="T261"/>
      <c r="U261"/>
      <c r="V261"/>
      <c r="W261"/>
      <c r="X261"/>
      <c r="Y261"/>
      <c r="Z261"/>
      <c r="AA261"/>
      <c r="AB261"/>
    </row>
    <row r="262" spans="15:28" x14ac:dyDescent="0.2">
      <c r="O262"/>
      <c r="P262"/>
      <c r="Q262"/>
      <c r="R262"/>
      <c r="S262"/>
      <c r="T262"/>
      <c r="U262"/>
      <c r="V262"/>
      <c r="W262"/>
      <c r="X262"/>
      <c r="Y262"/>
      <c r="Z262"/>
      <c r="AA262"/>
      <c r="AB262"/>
    </row>
    <row r="263" spans="15:28" x14ac:dyDescent="0.2">
      <c r="O263"/>
      <c r="P263"/>
      <c r="Q263"/>
      <c r="R263"/>
      <c r="S263"/>
      <c r="T263"/>
      <c r="U263"/>
      <c r="V263"/>
      <c r="W263"/>
      <c r="X263"/>
      <c r="Y263"/>
      <c r="Z263"/>
      <c r="AA263"/>
      <c r="AB263"/>
    </row>
    <row r="264" spans="15:28" x14ac:dyDescent="0.2">
      <c r="O264"/>
      <c r="P264"/>
      <c r="Q264"/>
      <c r="R264"/>
      <c r="S264"/>
      <c r="T264"/>
      <c r="U264"/>
      <c r="V264"/>
      <c r="W264"/>
      <c r="X264"/>
      <c r="Y264"/>
      <c r="Z264"/>
      <c r="AA264"/>
      <c r="AB264"/>
    </row>
    <row r="265" spans="15:28" x14ac:dyDescent="0.2">
      <c r="O265"/>
      <c r="P265"/>
      <c r="Q265"/>
      <c r="R265"/>
      <c r="S265"/>
      <c r="T265"/>
      <c r="U265"/>
      <c r="V265"/>
      <c r="W265"/>
      <c r="X265"/>
      <c r="Y265"/>
      <c r="Z265"/>
      <c r="AA265"/>
      <c r="AB265"/>
    </row>
    <row r="266" spans="15:28" x14ac:dyDescent="0.2">
      <c r="O266"/>
      <c r="P266"/>
      <c r="Q266"/>
      <c r="R266"/>
      <c r="S266"/>
      <c r="T266"/>
      <c r="U266"/>
      <c r="V266"/>
      <c r="W266"/>
      <c r="X266"/>
      <c r="Y266"/>
      <c r="Z266"/>
      <c r="AA266"/>
      <c r="AB266"/>
    </row>
    <row r="267" spans="15:28" x14ac:dyDescent="0.2">
      <c r="O267"/>
      <c r="P267"/>
      <c r="Q267"/>
      <c r="R267"/>
      <c r="S267"/>
      <c r="T267"/>
      <c r="U267"/>
      <c r="V267"/>
      <c r="W267"/>
      <c r="X267"/>
      <c r="Y267"/>
      <c r="Z267"/>
      <c r="AA267"/>
      <c r="AB267"/>
    </row>
    <row r="268" spans="15:28" x14ac:dyDescent="0.2">
      <c r="O268"/>
      <c r="P268"/>
      <c r="Q268"/>
      <c r="R268"/>
      <c r="S268"/>
      <c r="T268"/>
      <c r="U268"/>
      <c r="V268"/>
      <c r="W268"/>
      <c r="X268"/>
      <c r="Y268"/>
      <c r="Z268"/>
      <c r="AA268"/>
      <c r="AB268"/>
    </row>
    <row r="269" spans="15:28" x14ac:dyDescent="0.2">
      <c r="O269"/>
      <c r="P269"/>
      <c r="Q269"/>
      <c r="R269"/>
      <c r="S269"/>
      <c r="T269"/>
      <c r="U269"/>
      <c r="V269"/>
      <c r="W269"/>
      <c r="X269"/>
      <c r="Y269"/>
      <c r="Z269"/>
      <c r="AA269"/>
      <c r="AB269"/>
    </row>
    <row r="270" spans="15:28" x14ac:dyDescent="0.2">
      <c r="O270"/>
      <c r="P270"/>
      <c r="Q270"/>
      <c r="R270"/>
      <c r="S270"/>
      <c r="T270"/>
      <c r="U270"/>
      <c r="V270"/>
      <c r="W270"/>
      <c r="X270"/>
      <c r="Y270"/>
      <c r="Z270"/>
      <c r="AA270"/>
      <c r="AB270"/>
    </row>
    <row r="271" spans="15:28" x14ac:dyDescent="0.2">
      <c r="O271"/>
      <c r="P271"/>
      <c r="Q271"/>
      <c r="R271"/>
      <c r="S271"/>
      <c r="T271"/>
      <c r="U271"/>
      <c r="V271"/>
      <c r="W271"/>
      <c r="X271"/>
      <c r="Y271"/>
      <c r="Z271"/>
      <c r="AA271"/>
      <c r="AB271"/>
    </row>
    <row r="272" spans="15:28" x14ac:dyDescent="0.2">
      <c r="O272"/>
      <c r="P272"/>
      <c r="Q272"/>
      <c r="R272"/>
      <c r="S272"/>
      <c r="T272"/>
      <c r="U272"/>
      <c r="V272"/>
      <c r="W272"/>
      <c r="X272"/>
      <c r="Y272"/>
      <c r="Z272"/>
      <c r="AA272"/>
      <c r="AB272"/>
    </row>
    <row r="273" spans="15:28" x14ac:dyDescent="0.2">
      <c r="O273"/>
      <c r="P273"/>
      <c r="Q273"/>
      <c r="R273"/>
      <c r="S273"/>
      <c r="T273"/>
      <c r="U273"/>
      <c r="V273"/>
      <c r="W273"/>
      <c r="X273"/>
      <c r="Y273"/>
      <c r="Z273"/>
      <c r="AA273"/>
      <c r="AB273"/>
    </row>
    <row r="274" spans="15:28" x14ac:dyDescent="0.2">
      <c r="O274"/>
      <c r="P274"/>
      <c r="Q274"/>
      <c r="R274"/>
      <c r="S274"/>
      <c r="T274"/>
      <c r="U274"/>
      <c r="V274"/>
      <c r="W274"/>
      <c r="X274"/>
      <c r="Y274"/>
      <c r="Z274"/>
      <c r="AA274"/>
      <c r="AB274"/>
    </row>
    <row r="275" spans="15:28" x14ac:dyDescent="0.2">
      <c r="O275"/>
      <c r="P275"/>
      <c r="Q275"/>
      <c r="R275"/>
      <c r="S275"/>
      <c r="T275"/>
      <c r="U275"/>
      <c r="V275"/>
      <c r="W275"/>
      <c r="X275"/>
      <c r="Y275"/>
      <c r="Z275"/>
      <c r="AA275"/>
      <c r="AB275"/>
    </row>
    <row r="276" spans="15:28" x14ac:dyDescent="0.2">
      <c r="O276"/>
      <c r="P276"/>
      <c r="Q276"/>
      <c r="R276"/>
      <c r="S276"/>
      <c r="T276"/>
      <c r="U276"/>
      <c r="V276"/>
      <c r="W276"/>
      <c r="X276"/>
      <c r="Y276"/>
      <c r="Z276"/>
      <c r="AA276"/>
      <c r="AB276"/>
    </row>
    <row r="277" spans="15:28" x14ac:dyDescent="0.2">
      <c r="O277"/>
      <c r="P277"/>
      <c r="Q277"/>
      <c r="R277"/>
      <c r="S277"/>
      <c r="T277"/>
      <c r="U277"/>
      <c r="V277"/>
      <c r="W277"/>
      <c r="X277"/>
      <c r="Y277"/>
      <c r="Z277"/>
      <c r="AA277"/>
      <c r="AB277"/>
    </row>
    <row r="278" spans="15:28" x14ac:dyDescent="0.2">
      <c r="O278"/>
      <c r="P278"/>
      <c r="Q278"/>
      <c r="R278"/>
      <c r="S278"/>
      <c r="T278"/>
      <c r="U278"/>
      <c r="V278"/>
      <c r="W278"/>
      <c r="X278"/>
      <c r="Y278"/>
      <c r="Z278"/>
      <c r="AA278"/>
      <c r="AB278"/>
    </row>
    <row r="279" spans="15:28" x14ac:dyDescent="0.2">
      <c r="O279"/>
      <c r="P279"/>
      <c r="Q279"/>
      <c r="R279"/>
      <c r="S279"/>
      <c r="T279"/>
      <c r="U279"/>
      <c r="V279"/>
      <c r="W279"/>
      <c r="X279"/>
      <c r="Y279"/>
      <c r="Z279"/>
      <c r="AA279"/>
      <c r="AB279"/>
    </row>
    <row r="280" spans="15:28" x14ac:dyDescent="0.2">
      <c r="O280"/>
      <c r="P280"/>
      <c r="Q280"/>
      <c r="R280"/>
      <c r="S280"/>
      <c r="T280"/>
      <c r="U280"/>
      <c r="V280"/>
      <c r="W280"/>
      <c r="X280"/>
      <c r="Y280"/>
      <c r="Z280"/>
      <c r="AA280"/>
      <c r="AB280"/>
    </row>
    <row r="281" spans="15:28" x14ac:dyDescent="0.2">
      <c r="O281"/>
      <c r="P281"/>
      <c r="Q281"/>
      <c r="R281"/>
      <c r="S281"/>
      <c r="T281"/>
      <c r="U281"/>
      <c r="V281"/>
      <c r="W281"/>
      <c r="X281"/>
      <c r="Y281"/>
      <c r="Z281"/>
      <c r="AA281"/>
      <c r="AB281"/>
    </row>
    <row r="282" spans="15:28" x14ac:dyDescent="0.2">
      <c r="O282"/>
      <c r="P282"/>
      <c r="Q282"/>
      <c r="R282"/>
      <c r="S282"/>
      <c r="T282"/>
      <c r="U282"/>
      <c r="V282"/>
      <c r="W282"/>
      <c r="X282"/>
      <c r="Y282"/>
      <c r="Z282"/>
      <c r="AA282"/>
      <c r="AB282"/>
    </row>
    <row r="283" spans="15:28" x14ac:dyDescent="0.2">
      <c r="O283"/>
      <c r="P283"/>
      <c r="Q283"/>
      <c r="R283"/>
      <c r="S283"/>
      <c r="T283"/>
      <c r="U283"/>
      <c r="V283"/>
      <c r="W283"/>
      <c r="X283"/>
      <c r="Y283"/>
      <c r="Z283"/>
      <c r="AA283"/>
      <c r="AB283"/>
    </row>
    <row r="284" spans="15:28" x14ac:dyDescent="0.2">
      <c r="O284"/>
      <c r="P284"/>
      <c r="Q284"/>
      <c r="R284"/>
      <c r="S284"/>
      <c r="T284"/>
      <c r="U284"/>
      <c r="V284"/>
      <c r="W284"/>
      <c r="X284"/>
      <c r="Y284"/>
      <c r="Z284"/>
      <c r="AA284"/>
      <c r="AB284"/>
    </row>
    <row r="285" spans="15:28" x14ac:dyDescent="0.2">
      <c r="O285"/>
      <c r="P285"/>
      <c r="Q285"/>
      <c r="R285"/>
      <c r="S285"/>
      <c r="T285"/>
      <c r="U285"/>
      <c r="V285"/>
      <c r="W285"/>
      <c r="X285"/>
      <c r="Y285"/>
      <c r="Z285"/>
      <c r="AA285"/>
      <c r="AB285"/>
    </row>
    <row r="286" spans="15:28" x14ac:dyDescent="0.2">
      <c r="O286"/>
      <c r="P286"/>
      <c r="Q286"/>
      <c r="R286"/>
      <c r="S286"/>
      <c r="T286"/>
      <c r="U286"/>
      <c r="V286"/>
      <c r="W286"/>
      <c r="X286"/>
      <c r="Y286"/>
      <c r="Z286"/>
      <c r="AA286"/>
      <c r="AB286"/>
    </row>
    <row r="287" spans="15:28" x14ac:dyDescent="0.2">
      <c r="O287"/>
      <c r="P287"/>
      <c r="Q287"/>
      <c r="R287"/>
      <c r="S287"/>
      <c r="T287"/>
      <c r="U287"/>
      <c r="V287"/>
      <c r="W287"/>
      <c r="X287"/>
      <c r="Y287"/>
      <c r="Z287"/>
      <c r="AA287"/>
      <c r="AB287"/>
    </row>
    <row r="288" spans="15:28" x14ac:dyDescent="0.2">
      <c r="O288"/>
      <c r="P288"/>
      <c r="Q288"/>
      <c r="R288"/>
      <c r="S288"/>
      <c r="T288"/>
      <c r="U288"/>
      <c r="V288"/>
      <c r="W288"/>
      <c r="X288"/>
      <c r="Y288"/>
      <c r="Z288"/>
      <c r="AA288"/>
      <c r="AB288"/>
    </row>
    <row r="289" spans="15:28" x14ac:dyDescent="0.2">
      <c r="O289"/>
      <c r="P289"/>
      <c r="Q289"/>
      <c r="R289"/>
      <c r="S289"/>
      <c r="T289"/>
      <c r="U289"/>
      <c r="V289"/>
      <c r="W289"/>
      <c r="X289"/>
      <c r="Y289"/>
      <c r="Z289"/>
      <c r="AA289"/>
      <c r="AB289"/>
    </row>
    <row r="290" spans="15:28" x14ac:dyDescent="0.2">
      <c r="O290"/>
      <c r="P290"/>
      <c r="Q290"/>
      <c r="R290"/>
      <c r="S290"/>
      <c r="T290"/>
      <c r="U290"/>
      <c r="V290"/>
      <c r="W290"/>
      <c r="X290"/>
      <c r="Y290"/>
      <c r="Z290"/>
      <c r="AA290"/>
      <c r="AB290"/>
    </row>
    <row r="291" spans="15:28" x14ac:dyDescent="0.2">
      <c r="O291"/>
      <c r="P291"/>
      <c r="Q291"/>
      <c r="R291"/>
      <c r="S291"/>
      <c r="T291"/>
      <c r="U291"/>
      <c r="V291"/>
      <c r="W291"/>
      <c r="X291"/>
      <c r="Y291"/>
      <c r="Z291"/>
      <c r="AA291"/>
      <c r="AB291"/>
    </row>
    <row r="292" spans="15:28" x14ac:dyDescent="0.2">
      <c r="O292"/>
      <c r="P292"/>
      <c r="Q292"/>
      <c r="R292"/>
      <c r="S292"/>
      <c r="T292"/>
      <c r="U292"/>
      <c r="V292"/>
      <c r="W292"/>
      <c r="X292"/>
      <c r="Y292"/>
      <c r="Z292"/>
      <c r="AA292"/>
      <c r="AB292"/>
    </row>
    <row r="293" spans="15:28" x14ac:dyDescent="0.2">
      <c r="O293"/>
      <c r="P293"/>
      <c r="Q293"/>
      <c r="R293"/>
      <c r="S293"/>
      <c r="T293"/>
      <c r="U293"/>
      <c r="V293"/>
      <c r="W293"/>
      <c r="X293"/>
      <c r="Y293"/>
      <c r="Z293"/>
      <c r="AA293"/>
      <c r="AB293"/>
    </row>
    <row r="294" spans="15:28" x14ac:dyDescent="0.2">
      <c r="O294"/>
      <c r="P294"/>
      <c r="Q294"/>
      <c r="R294"/>
      <c r="S294"/>
      <c r="T294"/>
      <c r="U294"/>
      <c r="V294"/>
      <c r="W294"/>
      <c r="X294"/>
      <c r="Y294"/>
      <c r="Z294"/>
      <c r="AA294"/>
      <c r="AB294"/>
    </row>
    <row r="295" spans="15:28" x14ac:dyDescent="0.2">
      <c r="O295"/>
      <c r="P295"/>
      <c r="Q295"/>
      <c r="R295"/>
      <c r="S295"/>
      <c r="T295"/>
      <c r="U295"/>
      <c r="V295"/>
      <c r="W295"/>
      <c r="X295"/>
      <c r="Y295"/>
      <c r="Z295"/>
      <c r="AA295"/>
      <c r="AB295"/>
    </row>
    <row r="296" spans="15:28" x14ac:dyDescent="0.2">
      <c r="O296"/>
      <c r="P296"/>
      <c r="Q296"/>
      <c r="R296"/>
      <c r="S296"/>
      <c r="T296"/>
      <c r="U296"/>
      <c r="V296"/>
      <c r="W296"/>
      <c r="X296"/>
      <c r="Y296"/>
      <c r="Z296"/>
      <c r="AA296"/>
      <c r="AB296"/>
    </row>
    <row r="297" spans="15:28" x14ac:dyDescent="0.2">
      <c r="O297"/>
      <c r="P297"/>
      <c r="Q297"/>
      <c r="R297"/>
      <c r="S297"/>
      <c r="T297"/>
      <c r="U297"/>
      <c r="V297"/>
      <c r="W297"/>
      <c r="X297"/>
      <c r="Y297"/>
      <c r="Z297"/>
      <c r="AA297"/>
      <c r="AB297"/>
    </row>
    <row r="298" spans="15:28" x14ac:dyDescent="0.2">
      <c r="O298"/>
      <c r="P298"/>
      <c r="Q298"/>
      <c r="R298"/>
      <c r="S298"/>
      <c r="T298"/>
      <c r="U298"/>
      <c r="V298"/>
      <c r="W298"/>
      <c r="X298"/>
      <c r="Y298"/>
      <c r="Z298"/>
      <c r="AA298"/>
      <c r="AB298"/>
    </row>
    <row r="299" spans="15:28" x14ac:dyDescent="0.2">
      <c r="O299"/>
      <c r="P299"/>
      <c r="Q299"/>
      <c r="R299"/>
      <c r="S299"/>
      <c r="T299"/>
      <c r="U299"/>
      <c r="V299"/>
      <c r="W299"/>
      <c r="X299"/>
      <c r="Y299"/>
      <c r="Z299"/>
      <c r="AA299"/>
      <c r="AB299"/>
    </row>
    <row r="300" spans="15:28" x14ac:dyDescent="0.2">
      <c r="O300"/>
      <c r="P300"/>
      <c r="Q300"/>
      <c r="R300"/>
      <c r="S300"/>
      <c r="T300"/>
      <c r="U300"/>
      <c r="V300"/>
      <c r="W300"/>
      <c r="X300"/>
      <c r="Y300"/>
      <c r="Z300"/>
      <c r="AA300"/>
      <c r="AB300"/>
    </row>
    <row r="301" spans="15:28" x14ac:dyDescent="0.2">
      <c r="O301"/>
      <c r="P301"/>
      <c r="Q301"/>
      <c r="R301"/>
      <c r="S301"/>
      <c r="T301"/>
      <c r="U301"/>
      <c r="V301"/>
      <c r="W301"/>
      <c r="X301"/>
      <c r="Y301"/>
      <c r="Z301"/>
      <c r="AA301"/>
      <c r="AB301"/>
    </row>
    <row r="302" spans="15:28" x14ac:dyDescent="0.2">
      <c r="O302"/>
      <c r="P302"/>
      <c r="Q302"/>
      <c r="R302"/>
      <c r="S302"/>
      <c r="T302"/>
      <c r="U302"/>
      <c r="V302"/>
      <c r="W302"/>
      <c r="X302"/>
      <c r="Y302"/>
      <c r="Z302"/>
      <c r="AA302"/>
      <c r="AB302"/>
    </row>
    <row r="303" spans="15:28" x14ac:dyDescent="0.2">
      <c r="O303"/>
      <c r="P303"/>
      <c r="Q303"/>
      <c r="R303"/>
      <c r="S303"/>
      <c r="T303"/>
      <c r="U303"/>
      <c r="V303"/>
      <c r="W303"/>
      <c r="X303"/>
      <c r="Y303"/>
      <c r="Z303"/>
      <c r="AA303"/>
      <c r="AB303"/>
    </row>
    <row r="304" spans="15:28" x14ac:dyDescent="0.2">
      <c r="O304"/>
      <c r="P304"/>
      <c r="Q304"/>
      <c r="R304"/>
      <c r="S304"/>
      <c r="T304"/>
      <c r="U304"/>
      <c r="V304"/>
      <c r="W304"/>
      <c r="X304"/>
      <c r="Y304"/>
      <c r="Z304"/>
      <c r="AA304"/>
      <c r="AB304"/>
    </row>
    <row r="305" spans="15:28" x14ac:dyDescent="0.2">
      <c r="O305"/>
      <c r="P305"/>
      <c r="Q305"/>
      <c r="R305"/>
      <c r="S305"/>
      <c r="T305"/>
      <c r="U305"/>
      <c r="V305"/>
      <c r="W305"/>
      <c r="X305"/>
      <c r="Y305"/>
      <c r="Z305"/>
      <c r="AA305"/>
      <c r="AB305"/>
    </row>
    <row r="306" spans="15:28" x14ac:dyDescent="0.2">
      <c r="O306"/>
      <c r="P306"/>
      <c r="Q306"/>
      <c r="R306"/>
      <c r="S306"/>
      <c r="T306"/>
      <c r="U306"/>
      <c r="V306"/>
      <c r="W306"/>
      <c r="X306"/>
      <c r="Y306"/>
      <c r="Z306"/>
      <c r="AA306"/>
      <c r="AB306"/>
    </row>
    <row r="307" spans="15:28" x14ac:dyDescent="0.2">
      <c r="O307"/>
      <c r="P307"/>
      <c r="Q307"/>
      <c r="R307"/>
      <c r="S307"/>
      <c r="T307"/>
      <c r="U307"/>
      <c r="V307"/>
      <c r="W307"/>
      <c r="X307"/>
      <c r="Y307"/>
      <c r="Z307"/>
      <c r="AA307"/>
      <c r="AB307"/>
    </row>
    <row r="308" spans="15:28" x14ac:dyDescent="0.2">
      <c r="O308"/>
      <c r="P308"/>
      <c r="Q308"/>
      <c r="R308"/>
      <c r="S308"/>
      <c r="T308"/>
      <c r="U308"/>
      <c r="V308"/>
      <c r="W308"/>
      <c r="X308"/>
      <c r="Y308"/>
      <c r="Z308"/>
      <c r="AA308"/>
      <c r="AB308"/>
    </row>
    <row r="309" spans="15:28" x14ac:dyDescent="0.2">
      <c r="O309"/>
      <c r="P309"/>
      <c r="Q309"/>
      <c r="R309"/>
      <c r="S309"/>
      <c r="T309"/>
      <c r="U309"/>
      <c r="V309"/>
      <c r="W309"/>
      <c r="X309"/>
      <c r="Y309"/>
      <c r="Z309"/>
      <c r="AA309"/>
      <c r="AB309"/>
    </row>
    <row r="310" spans="15:28" x14ac:dyDescent="0.2">
      <c r="O310"/>
      <c r="P310"/>
      <c r="Q310"/>
      <c r="R310"/>
      <c r="S310"/>
      <c r="T310"/>
      <c r="U310"/>
      <c r="V310"/>
      <c r="W310"/>
      <c r="X310"/>
      <c r="Y310"/>
      <c r="Z310"/>
      <c r="AA310"/>
      <c r="AB310"/>
    </row>
    <row r="311" spans="15:28" x14ac:dyDescent="0.2">
      <c r="O311"/>
      <c r="P311"/>
      <c r="Q311"/>
      <c r="R311"/>
      <c r="S311"/>
      <c r="T311"/>
      <c r="U311"/>
      <c r="V311"/>
      <c r="W311"/>
      <c r="X311"/>
      <c r="Y311"/>
      <c r="Z311"/>
      <c r="AA311"/>
      <c r="AB311"/>
    </row>
    <row r="312" spans="15:28" x14ac:dyDescent="0.2">
      <c r="O312"/>
      <c r="P312"/>
      <c r="Q312"/>
      <c r="R312"/>
      <c r="S312"/>
      <c r="T312"/>
      <c r="U312"/>
      <c r="V312"/>
      <c r="W312"/>
      <c r="X312"/>
      <c r="Y312"/>
      <c r="Z312"/>
      <c r="AA312"/>
      <c r="AB312"/>
    </row>
    <row r="313" spans="15:28" x14ac:dyDescent="0.2">
      <c r="O313"/>
      <c r="P313"/>
      <c r="Q313"/>
      <c r="R313"/>
      <c r="S313"/>
      <c r="T313"/>
      <c r="U313"/>
      <c r="V313"/>
      <c r="W313"/>
      <c r="X313"/>
      <c r="Y313"/>
      <c r="Z313"/>
      <c r="AA313"/>
      <c r="AB313"/>
    </row>
  </sheetData>
  <mergeCells count="8">
    <mergeCell ref="A1:C1"/>
    <mergeCell ref="B53:M53"/>
    <mergeCell ref="V6:Z6"/>
    <mergeCell ref="V12:Z12"/>
    <mergeCell ref="V18:Z18"/>
    <mergeCell ref="P6:T6"/>
    <mergeCell ref="P12:T12"/>
    <mergeCell ref="P18:T18"/>
  </mergeCells>
  <hyperlinks>
    <hyperlink ref="A1:C1" location="Turinys!A1" display="↖ atgal į turinį"/>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312"/>
  <sheetViews>
    <sheetView showGridLines="0" topLeftCell="A40" zoomScaleNormal="100" workbookViewId="0">
      <selection activeCell="G27" sqref="G27:M27"/>
    </sheetView>
  </sheetViews>
  <sheetFormatPr defaultRowHeight="14.25" x14ac:dyDescent="0.2"/>
  <cols>
    <col min="1" max="1" width="9" style="343"/>
    <col min="2" max="2" width="6.625" style="128" customWidth="1"/>
    <col min="3" max="3" width="112.5" style="128" customWidth="1"/>
    <col min="4" max="4" width="6" style="142" customWidth="1"/>
    <col min="5" max="5" width="16.375" style="98" customWidth="1"/>
    <col min="6" max="6" width="34.75" style="98" customWidth="1"/>
    <col min="7" max="7" width="6.25" style="98" customWidth="1"/>
    <col min="8" max="13" width="6.25" style="128" customWidth="1"/>
    <col min="14" max="16384" width="9" style="128"/>
  </cols>
  <sheetData>
    <row r="1" spans="1:13" x14ac:dyDescent="0.2">
      <c r="A1" s="707" t="s">
        <v>0</v>
      </c>
      <c r="B1" s="707"/>
      <c r="C1" s="707"/>
      <c r="D1" s="143"/>
      <c r="E1" s="94"/>
      <c r="F1" s="94"/>
      <c r="G1" s="94"/>
    </row>
    <row r="2" spans="1:13" ht="15" thickBot="1" x14ac:dyDescent="0.25">
      <c r="B2" s="77"/>
      <c r="C2" s="77"/>
      <c r="D2" s="77"/>
      <c r="E2" s="94"/>
      <c r="F2" s="94"/>
      <c r="G2" s="94"/>
    </row>
    <row r="3" spans="1:13" ht="15" x14ac:dyDescent="0.2">
      <c r="B3" s="71" t="s">
        <v>350</v>
      </c>
      <c r="C3" s="71"/>
      <c r="D3" s="219"/>
      <c r="E3" s="726" t="s">
        <v>206</v>
      </c>
      <c r="F3" s="223" t="s">
        <v>191</v>
      </c>
      <c r="G3" s="222">
        <v>2012</v>
      </c>
      <c r="H3" s="220">
        <v>2013</v>
      </c>
      <c r="I3" s="220">
        <v>2014</v>
      </c>
      <c r="J3" s="220">
        <v>2015</v>
      </c>
      <c r="K3" s="220">
        <v>2016</v>
      </c>
      <c r="L3" s="220">
        <v>2017</v>
      </c>
      <c r="M3" s="221">
        <v>2018</v>
      </c>
    </row>
    <row r="4" spans="1:13" x14ac:dyDescent="0.2">
      <c r="B4" s="95"/>
      <c r="C4" s="96"/>
      <c r="D4" s="96"/>
      <c r="E4" s="727"/>
      <c r="F4" s="224" t="s">
        <v>139</v>
      </c>
      <c r="G4" s="439">
        <v>77.454797951911814</v>
      </c>
      <c r="H4" s="440">
        <v>105.71316406550625</v>
      </c>
      <c r="I4" s="440">
        <v>15.052989946425214</v>
      </c>
      <c r="J4" s="440">
        <v>52.010434263669936</v>
      </c>
      <c r="K4" s="440">
        <v>48.058200483591349</v>
      </c>
      <c r="L4" s="440">
        <v>-46.759014855014584</v>
      </c>
      <c r="M4" s="441">
        <v>-7.6110076370385968</v>
      </c>
    </row>
    <row r="5" spans="1:13" ht="14.25" customHeight="1" x14ac:dyDescent="0.2">
      <c r="B5" s="95"/>
      <c r="C5" s="95"/>
      <c r="D5" s="95"/>
      <c r="E5" s="727"/>
      <c r="F5" s="224" t="s">
        <v>192</v>
      </c>
      <c r="G5" s="439">
        <v>11.971300509854245</v>
      </c>
      <c r="H5" s="440">
        <v>-5.385232729365157</v>
      </c>
      <c r="I5" s="440">
        <v>-5.7427893587354788</v>
      </c>
      <c r="J5" s="440">
        <v>-18.554671927192942</v>
      </c>
      <c r="K5" s="440">
        <v>-6.7133085570634421</v>
      </c>
      <c r="L5" s="440">
        <v>30.802071311528834</v>
      </c>
      <c r="M5" s="441">
        <v>14.248998059529981</v>
      </c>
    </row>
    <row r="6" spans="1:13" x14ac:dyDescent="0.2">
      <c r="B6" s="95"/>
      <c r="C6" s="95"/>
      <c r="D6" s="95"/>
      <c r="E6" s="727"/>
      <c r="F6" s="224" t="s">
        <v>193</v>
      </c>
      <c r="G6" s="439">
        <v>54.506165010895529</v>
      </c>
      <c r="H6" s="440">
        <v>111.1041038777463</v>
      </c>
      <c r="I6" s="440">
        <v>26.850899042248159</v>
      </c>
      <c r="J6" s="440">
        <v>40.696353394346602</v>
      </c>
      <c r="K6" s="440">
        <v>9.3452466757828461</v>
      </c>
      <c r="L6" s="440">
        <v>-30.702002160487154</v>
      </c>
      <c r="M6" s="441">
        <v>34.661329868890107</v>
      </c>
    </row>
    <row r="7" spans="1:13" x14ac:dyDescent="0.2">
      <c r="B7" s="95"/>
      <c r="C7" s="95"/>
      <c r="D7" s="95"/>
      <c r="E7" s="727"/>
      <c r="F7" s="224" t="s">
        <v>147</v>
      </c>
      <c r="G7" s="439">
        <v>42.245748690438177</v>
      </c>
      <c r="H7" s="440">
        <v>18.51178580414313</v>
      </c>
      <c r="I7" s="440">
        <v>-14.521996880887457</v>
      </c>
      <c r="J7" s="440">
        <v>10.752981088631373</v>
      </c>
      <c r="K7" s="440">
        <v>84.814360388977775</v>
      </c>
      <c r="L7" s="440">
        <v>-31.872926727037452</v>
      </c>
      <c r="M7" s="441">
        <v>-42.372504937367921</v>
      </c>
    </row>
    <row r="8" spans="1:13" x14ac:dyDescent="0.2">
      <c r="B8" s="95"/>
      <c r="C8" s="95"/>
      <c r="D8" s="95"/>
      <c r="E8" s="728"/>
      <c r="F8" s="225" t="s">
        <v>141</v>
      </c>
      <c r="G8" s="442">
        <v>-31.268416259276137</v>
      </c>
      <c r="H8" s="443">
        <v>-18.517492887018022</v>
      </c>
      <c r="I8" s="443">
        <v>8.4668771437999908</v>
      </c>
      <c r="J8" s="443">
        <v>19.115771707884903</v>
      </c>
      <c r="K8" s="443">
        <v>-39.38809802410583</v>
      </c>
      <c r="L8" s="443">
        <v>-14.986157279018812</v>
      </c>
      <c r="M8" s="444">
        <v>-14.148830628090764</v>
      </c>
    </row>
    <row r="9" spans="1:13" ht="22.5" customHeight="1" x14ac:dyDescent="0.2">
      <c r="E9" s="726" t="s">
        <v>207</v>
      </c>
      <c r="F9" s="224" t="s">
        <v>192</v>
      </c>
      <c r="G9" s="439">
        <v>17.124287271155481</v>
      </c>
      <c r="H9" s="440">
        <v>-64.130216049617502</v>
      </c>
      <c r="I9" s="440">
        <v>-49.152966223863132</v>
      </c>
      <c r="J9" s="440">
        <v>-69.319896483924822</v>
      </c>
      <c r="K9" s="440">
        <v>-10.96145113829516</v>
      </c>
      <c r="L9" s="440">
        <v>51.575154759577799</v>
      </c>
      <c r="M9" s="441">
        <v>17.011607435525093</v>
      </c>
    </row>
    <row r="10" spans="1:13" ht="14.25" customHeight="1" x14ac:dyDescent="0.2">
      <c r="E10" s="727"/>
      <c r="F10" s="224" t="s">
        <v>194</v>
      </c>
      <c r="G10" s="445">
        <v>-37.563716404077695</v>
      </c>
      <c r="H10" s="446">
        <v>-1.7377201112144576</v>
      </c>
      <c r="I10" s="446">
        <v>-23.757735966123164</v>
      </c>
      <c r="J10" s="446">
        <v>0.33799814643225545</v>
      </c>
      <c r="K10" s="446">
        <v>24.199999999999818</v>
      </c>
      <c r="L10" s="446">
        <v>-21.897199999999884</v>
      </c>
      <c r="M10" s="447">
        <v>-19.89679999999953</v>
      </c>
    </row>
    <row r="11" spans="1:13" x14ac:dyDescent="0.2">
      <c r="E11" s="727"/>
      <c r="F11" s="224" t="s">
        <v>195</v>
      </c>
      <c r="G11" s="445">
        <v>11.324142724744888</v>
      </c>
      <c r="H11" s="446">
        <v>51.870945319740713</v>
      </c>
      <c r="I11" s="446">
        <v>21.654682940271869</v>
      </c>
      <c r="J11" s="446">
        <v>-16.581000926783872</v>
      </c>
      <c r="K11" s="446">
        <v>-9.9000000000000909</v>
      </c>
      <c r="L11" s="446">
        <v>62.599999999999909</v>
      </c>
      <c r="M11" s="447">
        <v>48.460000000000491</v>
      </c>
    </row>
    <row r="12" spans="1:13" x14ac:dyDescent="0.2">
      <c r="E12" s="727"/>
      <c r="F12" s="224" t="s">
        <v>196</v>
      </c>
      <c r="G12" s="445">
        <v>10.42450792188265</v>
      </c>
      <c r="H12" s="446">
        <v>-26.903590188982889</v>
      </c>
      <c r="I12" s="446">
        <v>-20.80999444619647</v>
      </c>
      <c r="J12" s="446">
        <v>-7.8851459684892689</v>
      </c>
      <c r="K12" s="446">
        <v>-15.891904482155041</v>
      </c>
      <c r="L12" s="446">
        <v>29.95739999999978</v>
      </c>
      <c r="M12" s="447">
        <v>61.342200000000048</v>
      </c>
    </row>
    <row r="13" spans="1:13" x14ac:dyDescent="0.2">
      <c r="E13" s="727"/>
      <c r="F13" s="224" t="s">
        <v>197</v>
      </c>
      <c r="G13" s="448">
        <v>-6.7312326227988706</v>
      </c>
      <c r="H13" s="449">
        <v>-21.299351251158441</v>
      </c>
      <c r="I13" s="449">
        <v>-13.456299450831011</v>
      </c>
      <c r="J13" s="449">
        <v>-39.580307429192089</v>
      </c>
      <c r="K13" s="449">
        <v>-16.813697835050789</v>
      </c>
      <c r="L13" s="449">
        <v>-23.267432147906675</v>
      </c>
      <c r="M13" s="450">
        <v>-19.172211123767738</v>
      </c>
    </row>
    <row r="14" spans="1:13" x14ac:dyDescent="0.2">
      <c r="E14" s="727"/>
      <c r="F14" s="224" t="s">
        <v>147</v>
      </c>
      <c r="G14" s="448">
        <v>-29.328303625369699</v>
      </c>
      <c r="H14" s="449">
        <v>-100.50435687621302</v>
      </c>
      <c r="I14" s="449">
        <v>8.3517937615774827</v>
      </c>
      <c r="J14" s="449">
        <v>-15.135234009945634</v>
      </c>
      <c r="K14" s="449">
        <v>7.0549641708898889</v>
      </c>
      <c r="L14" s="449">
        <v>10.516859441883298</v>
      </c>
      <c r="M14" s="450">
        <v>-47.418870117933238</v>
      </c>
    </row>
    <row r="15" spans="1:13" x14ac:dyDescent="0.2">
      <c r="E15" s="727"/>
      <c r="F15" s="226" t="s">
        <v>139</v>
      </c>
      <c r="G15" s="451">
        <v>-61.201343836885826</v>
      </c>
      <c r="H15" s="452">
        <v>-116.58537998146448</v>
      </c>
      <c r="I15" s="452">
        <v>-92.978162650602826</v>
      </c>
      <c r="J15" s="452">
        <v>-89.048013999999966</v>
      </c>
      <c r="K15" s="452">
        <v>-59.996000000000095</v>
      </c>
      <c r="L15" s="452">
        <v>11.440000000000055</v>
      </c>
      <c r="M15" s="453">
        <v>0.29569999999966967</v>
      </c>
    </row>
    <row r="16" spans="1:13" x14ac:dyDescent="0.2">
      <c r="E16" s="729"/>
      <c r="F16" s="227" t="s">
        <v>141</v>
      </c>
      <c r="G16" s="454">
        <v>-26.451029102422581</v>
      </c>
      <c r="H16" s="455">
        <v>46.118909175981116</v>
      </c>
      <c r="I16" s="455">
        <v>-15.807643265438401</v>
      </c>
      <c r="J16" s="455">
        <v>59.115572671903465</v>
      </c>
      <c r="K16" s="455">
        <v>-37.68391071538872</v>
      </c>
      <c r="L16" s="455">
        <v>-98.044782053554172</v>
      </c>
      <c r="M16" s="456">
        <v>-40.030226193825456</v>
      </c>
    </row>
    <row r="17" spans="5:14" ht="16.5" customHeight="1" x14ac:dyDescent="0.2">
      <c r="E17" s="730" t="s">
        <v>198</v>
      </c>
      <c r="F17" s="228" t="s">
        <v>139</v>
      </c>
      <c r="G17" s="439">
        <v>50.398193127887907</v>
      </c>
      <c r="H17" s="440">
        <v>-4.5478487166685682</v>
      </c>
      <c r="I17" s="440">
        <v>8.0572271186574653</v>
      </c>
      <c r="J17" s="440">
        <v>-5.1988188998748228</v>
      </c>
      <c r="K17" s="440">
        <v>34.32264398999996</v>
      </c>
      <c r="L17" s="440">
        <v>47.095723051879986</v>
      </c>
      <c r="M17" s="441">
        <v>99.271515006519849</v>
      </c>
    </row>
    <row r="18" spans="5:14" ht="14.25" customHeight="1" x14ac:dyDescent="0.2">
      <c r="E18" s="731"/>
      <c r="F18" s="229" t="s">
        <v>214</v>
      </c>
      <c r="G18" s="457">
        <v>22.652805465068241</v>
      </c>
      <c r="H18" s="458">
        <v>-5.7166099966914317</v>
      </c>
      <c r="I18" s="458">
        <v>-0.79172362191752654</v>
      </c>
      <c r="J18" s="458">
        <v>14.99523863588729</v>
      </c>
      <c r="K18" s="458">
        <v>6.1330105793599614</v>
      </c>
      <c r="L18" s="458">
        <v>-4.9968673231398952</v>
      </c>
      <c r="M18" s="459">
        <v>15.585794006307196</v>
      </c>
    </row>
    <row r="19" spans="5:14" x14ac:dyDescent="0.2">
      <c r="E19" s="731"/>
      <c r="F19" s="224" t="s">
        <v>192</v>
      </c>
      <c r="G19" s="439">
        <v>10.497066227011373</v>
      </c>
      <c r="H19" s="440">
        <v>16.156530787830206</v>
      </c>
      <c r="I19" s="440">
        <v>9.0383011882440769</v>
      </c>
      <c r="J19" s="440">
        <v>4.2345017461791485</v>
      </c>
      <c r="K19" s="440">
        <v>37.512404646453888</v>
      </c>
      <c r="L19" s="440">
        <v>29.232713844450473</v>
      </c>
      <c r="M19" s="439">
        <v>60.206239220249927</v>
      </c>
      <c r="N19" s="559"/>
    </row>
    <row r="20" spans="5:14" x14ac:dyDescent="0.2">
      <c r="E20" s="732"/>
      <c r="F20" s="225" t="s">
        <v>141</v>
      </c>
      <c r="G20" s="442">
        <v>17.248321435808293</v>
      </c>
      <c r="H20" s="443">
        <v>-14.987769507807343</v>
      </c>
      <c r="I20" s="443">
        <v>-0.18935044766908504</v>
      </c>
      <c r="J20" s="443">
        <v>-24.428559281941261</v>
      </c>
      <c r="K20" s="443">
        <v>-9.3227712358138888</v>
      </c>
      <c r="L20" s="443">
        <v>22.859876530569409</v>
      </c>
      <c r="M20" s="444">
        <v>23.479481779962725</v>
      </c>
    </row>
    <row r="21" spans="5:14" ht="18" customHeight="1" x14ac:dyDescent="0.2">
      <c r="E21" s="733" t="s">
        <v>199</v>
      </c>
      <c r="F21" s="230" t="s">
        <v>200</v>
      </c>
      <c r="G21" s="460">
        <v>50.398193127887907</v>
      </c>
      <c r="H21" s="461">
        <v>-4.5478487166685682</v>
      </c>
      <c r="I21" s="461">
        <v>8.0572271186574653</v>
      </c>
      <c r="J21" s="461">
        <v>-5.1988188998748228</v>
      </c>
      <c r="K21" s="461">
        <v>34.32264398999996</v>
      </c>
      <c r="L21" s="461">
        <v>47.095723051879986</v>
      </c>
      <c r="M21" s="462">
        <v>99.271515006519849</v>
      </c>
    </row>
    <row r="22" spans="5:14" ht="14.25" customHeight="1" x14ac:dyDescent="0.2">
      <c r="E22" s="734"/>
      <c r="F22" s="224" t="s">
        <v>201</v>
      </c>
      <c r="G22" s="439">
        <v>5.0778208989805194</v>
      </c>
      <c r="H22" s="440">
        <v>-5.6390755329008471</v>
      </c>
      <c r="I22" s="440">
        <v>-1.0715734360518923</v>
      </c>
      <c r="J22" s="440">
        <v>37.538222175375353</v>
      </c>
      <c r="K22" s="440">
        <v>26.994534299999998</v>
      </c>
      <c r="L22" s="440">
        <v>6.3994012899999859</v>
      </c>
      <c r="M22" s="441">
        <v>-14.614168919999997</v>
      </c>
    </row>
    <row r="23" spans="5:14" x14ac:dyDescent="0.2">
      <c r="E23" s="734"/>
      <c r="F23" s="224" t="s">
        <v>202</v>
      </c>
      <c r="G23" s="439">
        <v>8.5640639481000924E-2</v>
      </c>
      <c r="H23" s="440">
        <v>0.10452386468952783</v>
      </c>
      <c r="I23" s="440">
        <v>0.17685265291936983</v>
      </c>
      <c r="J23" s="440">
        <v>5.3066627025023211E-2</v>
      </c>
      <c r="K23" s="440">
        <v>7.4088180000000003E-2</v>
      </c>
      <c r="L23" s="440">
        <v>0.10771747000000004</v>
      </c>
      <c r="M23" s="441">
        <v>-0.15006574000000003</v>
      </c>
    </row>
    <row r="24" spans="5:14" x14ac:dyDescent="0.2">
      <c r="E24" s="734"/>
      <c r="F24" s="224" t="s">
        <v>203</v>
      </c>
      <c r="G24" s="439">
        <v>3.692655236329935E-2</v>
      </c>
      <c r="H24" s="440">
        <v>8.3468489341983323E-2</v>
      </c>
      <c r="I24" s="440">
        <v>7.7634653035217799E-2</v>
      </c>
      <c r="J24" s="440">
        <v>7.8290706292863749E-2</v>
      </c>
      <c r="K24" s="440">
        <v>0.30645212999999999</v>
      </c>
      <c r="L24" s="440">
        <v>0.53505705000000003</v>
      </c>
      <c r="M24" s="441">
        <v>0.12793021000000004</v>
      </c>
    </row>
    <row r="25" spans="5:14" x14ac:dyDescent="0.2">
      <c r="E25" s="734"/>
      <c r="F25" s="228" t="s">
        <v>204</v>
      </c>
      <c r="G25" s="460">
        <v>9.6992585727525515</v>
      </c>
      <c r="H25" s="461">
        <v>19.878794022242868</v>
      </c>
      <c r="I25" s="461">
        <v>13.895276123725672</v>
      </c>
      <c r="J25" s="461">
        <v>5.0562354880722884</v>
      </c>
      <c r="K25" s="461">
        <v>9.3301951800000005</v>
      </c>
      <c r="L25" s="461">
        <v>17.055085660000003</v>
      </c>
      <c r="M25" s="462">
        <v>-40.278741859999997</v>
      </c>
    </row>
    <row r="26" spans="5:14" x14ac:dyDescent="0.2">
      <c r="E26" s="734"/>
      <c r="F26" s="224" t="s">
        <v>205</v>
      </c>
      <c r="G26" s="439">
        <v>0.17791357738646862</v>
      </c>
      <c r="H26" s="440">
        <v>-9.6559314179792466E-2</v>
      </c>
      <c r="I26" s="440">
        <v>4.1543379286376414E-2</v>
      </c>
      <c r="J26" s="440">
        <v>0.50937936221501356</v>
      </c>
      <c r="K26" s="440">
        <v>0.24059255000000057</v>
      </c>
      <c r="L26" s="440">
        <v>-5.8330090000000112E-2</v>
      </c>
      <c r="M26" s="441">
        <v>-0.93210739999999959</v>
      </c>
    </row>
    <row r="27" spans="5:14" x14ac:dyDescent="0.2">
      <c r="E27" s="735"/>
      <c r="F27" s="231" t="s">
        <v>139</v>
      </c>
      <c r="G27" s="463">
        <v>65.4756139944393</v>
      </c>
      <c r="H27" s="464">
        <v>9.7833063021316775</v>
      </c>
      <c r="I27" s="464">
        <v>21.176869908480057</v>
      </c>
      <c r="J27" s="464">
        <v>38.036375950000092</v>
      </c>
      <c r="K27" s="464">
        <v>71.268506329999809</v>
      </c>
      <c r="L27" s="464">
        <v>71.129999999999882</v>
      </c>
      <c r="M27" s="465">
        <v>23.424099999999953</v>
      </c>
    </row>
    <row r="28" spans="5:14" ht="16.5" customHeight="1" x14ac:dyDescent="0.2">
      <c r="E28" s="723" t="s">
        <v>208</v>
      </c>
      <c r="F28" s="230" t="s">
        <v>209</v>
      </c>
      <c r="G28" s="466">
        <v>-0.28674257124652414</v>
      </c>
      <c r="H28" s="467">
        <v>1.5264348565931236</v>
      </c>
      <c r="I28" s="467">
        <v>-2.9626839988378961</v>
      </c>
      <c r="J28" s="467">
        <v>-2.5565044161019159</v>
      </c>
      <c r="K28" s="467">
        <v>-2.3192070879457773</v>
      </c>
      <c r="L28" s="467">
        <v>-3.5093613332557965</v>
      </c>
      <c r="M28" s="468">
        <v>-7.2491502704646607</v>
      </c>
    </row>
    <row r="29" spans="5:14" ht="14.25" customHeight="1" x14ac:dyDescent="0.2">
      <c r="E29" s="724"/>
      <c r="F29" s="224" t="s">
        <v>143</v>
      </c>
      <c r="G29" s="439">
        <v>9.0654536969995547</v>
      </c>
      <c r="H29" s="440">
        <v>4.3372505415894409</v>
      </c>
      <c r="I29" s="440">
        <v>-3.1353491935988131E-2</v>
      </c>
      <c r="J29" s="440">
        <v>-2.5901825145219561</v>
      </c>
      <c r="K29" s="440">
        <v>-4.1143211482429933</v>
      </c>
      <c r="L29" s="440">
        <v>2.8435884933458055</v>
      </c>
      <c r="M29" s="441">
        <v>-4.0272740390857393</v>
      </c>
    </row>
    <row r="30" spans="5:14" x14ac:dyDescent="0.2">
      <c r="E30" s="724"/>
      <c r="F30" s="224" t="s">
        <v>210</v>
      </c>
      <c r="G30" s="439">
        <v>-0.49180493512512413</v>
      </c>
      <c r="H30" s="440">
        <v>-4.895447173308618</v>
      </c>
      <c r="I30" s="440">
        <v>5.2571673424467136</v>
      </c>
      <c r="J30" s="440">
        <v>-3.8441466635773835</v>
      </c>
      <c r="K30" s="440">
        <v>-1.5512345630837459</v>
      </c>
      <c r="L30" s="440">
        <v>7.959087177720761</v>
      </c>
      <c r="M30" s="441">
        <v>1.3398567348723844</v>
      </c>
    </row>
    <row r="31" spans="5:14" x14ac:dyDescent="0.2">
      <c r="E31" s="724"/>
      <c r="F31" s="224" t="s">
        <v>146</v>
      </c>
      <c r="G31" s="439">
        <v>2.9266693520217473</v>
      </c>
      <c r="H31" s="440">
        <v>-3.7620017728924893</v>
      </c>
      <c r="I31" s="440">
        <v>-0.20604482000402413</v>
      </c>
      <c r="J31" s="440">
        <v>20.96482556368565</v>
      </c>
      <c r="K31" s="440">
        <v>3.9291966535395204</v>
      </c>
      <c r="L31" s="440">
        <v>-34.939968800315967</v>
      </c>
      <c r="M31" s="441">
        <v>-14.621864603664733</v>
      </c>
    </row>
    <row r="32" spans="5:14" x14ac:dyDescent="0.2">
      <c r="E32" s="724"/>
      <c r="F32" s="228" t="s">
        <v>211</v>
      </c>
      <c r="G32" s="460">
        <v>-18.280253764818497</v>
      </c>
      <c r="H32" s="461">
        <v>-17.316945780236324</v>
      </c>
      <c r="I32" s="461">
        <v>6.3611135310472804</v>
      </c>
      <c r="J32" s="461">
        <v>3.2732582831325203</v>
      </c>
      <c r="K32" s="461">
        <v>4.7465749119555056</v>
      </c>
      <c r="L32" s="461">
        <v>2.3239529841540616</v>
      </c>
      <c r="M32" s="462">
        <v>2.8987427572117781</v>
      </c>
    </row>
    <row r="33" spans="3:13" x14ac:dyDescent="0.2">
      <c r="E33" s="724"/>
      <c r="F33" s="224" t="s">
        <v>148</v>
      </c>
      <c r="G33" s="439">
        <v>-4.6778229256087229</v>
      </c>
      <c r="H33" s="440">
        <v>-2.1285961291642366</v>
      </c>
      <c r="I33" s="440">
        <v>29.765296512271846</v>
      </c>
      <c r="J33" s="440">
        <v>29.510276525659322</v>
      </c>
      <c r="K33" s="440">
        <v>29.818843114449521</v>
      </c>
      <c r="L33" s="440">
        <v>4.8751586384040593</v>
      </c>
      <c r="M33" s="441">
        <v>10.105116579312153</v>
      </c>
    </row>
    <row r="34" spans="3:13" x14ac:dyDescent="0.2">
      <c r="E34" s="724"/>
      <c r="F34" s="224" t="s">
        <v>212</v>
      </c>
      <c r="G34" s="439">
        <v>-2.7484398053753409</v>
      </c>
      <c r="H34" s="440">
        <v>-3.1549746582483778</v>
      </c>
      <c r="I34" s="440">
        <v>0.49339666357738565</v>
      </c>
      <c r="J34" s="440">
        <v>-1.2113361565106686</v>
      </c>
      <c r="K34" s="440">
        <v>-4.1846305440222338</v>
      </c>
      <c r="L34" s="440">
        <v>2.4412687269000024</v>
      </c>
      <c r="M34" s="441">
        <v>-4.9381511738746156</v>
      </c>
    </row>
    <row r="35" spans="3:13" x14ac:dyDescent="0.2">
      <c r="E35" s="725"/>
      <c r="F35" s="232" t="s">
        <v>213</v>
      </c>
      <c r="G35" s="469">
        <v>-12.504828002487329</v>
      </c>
      <c r="H35" s="470">
        <v>-24.721552999296591</v>
      </c>
      <c r="I35" s="470">
        <v>34.11622343155318</v>
      </c>
      <c r="J35" s="470">
        <v>42.3335456344671</v>
      </c>
      <c r="K35" s="470">
        <v>29.858059295890143</v>
      </c>
      <c r="L35" s="470">
        <v>-12.766901867871638</v>
      </c>
      <c r="M35" s="471">
        <v>-13.665271847641861</v>
      </c>
    </row>
    <row r="37" spans="3:13" x14ac:dyDescent="0.2">
      <c r="E37" s="128"/>
      <c r="F37" s="128"/>
      <c r="G37" s="128"/>
    </row>
    <row r="38" spans="3:13" x14ac:dyDescent="0.2">
      <c r="E38" s="128"/>
      <c r="F38" s="128"/>
      <c r="G38" s="128"/>
    </row>
    <row r="39" spans="3:13" x14ac:dyDescent="0.2">
      <c r="E39" s="128"/>
      <c r="F39" s="128"/>
      <c r="G39" s="128"/>
    </row>
    <row r="40" spans="3:13" x14ac:dyDescent="0.2">
      <c r="E40" s="128"/>
      <c r="F40" s="128"/>
      <c r="G40" s="128"/>
    </row>
    <row r="41" spans="3:13" x14ac:dyDescent="0.2">
      <c r="E41" s="128"/>
      <c r="F41" s="128"/>
      <c r="G41" s="128"/>
    </row>
    <row r="42" spans="3:13" x14ac:dyDescent="0.2">
      <c r="E42" s="128"/>
      <c r="F42" s="128"/>
      <c r="G42" s="128"/>
    </row>
    <row r="43" spans="3:13" x14ac:dyDescent="0.2">
      <c r="E43" s="128"/>
      <c r="F43" s="128"/>
      <c r="G43" s="128"/>
    </row>
    <row r="44" spans="3:13" x14ac:dyDescent="0.2">
      <c r="E44" s="128"/>
      <c r="F44" s="128"/>
      <c r="G44" s="128"/>
    </row>
    <row r="45" spans="3:13" x14ac:dyDescent="0.2">
      <c r="C45" s="99"/>
      <c r="D45" s="99"/>
      <c r="E45" s="128"/>
      <c r="F45" s="128"/>
      <c r="G45" s="128"/>
    </row>
    <row r="46" spans="3:13" x14ac:dyDescent="0.2">
      <c r="C46" s="99"/>
      <c r="D46" s="99"/>
      <c r="E46" s="128"/>
      <c r="F46" s="128"/>
      <c r="G46" s="128"/>
    </row>
    <row r="47" spans="3:13" x14ac:dyDescent="0.2">
      <c r="C47" s="99"/>
      <c r="D47" s="99"/>
      <c r="E47" s="128"/>
      <c r="F47" s="128"/>
      <c r="G47" s="128"/>
    </row>
    <row r="48" spans="3:13" x14ac:dyDescent="0.2">
      <c r="E48" s="128"/>
      <c r="F48" s="128"/>
      <c r="G48" s="128"/>
    </row>
    <row r="49" spans="5:7" x14ac:dyDescent="0.2">
      <c r="E49" s="128"/>
      <c r="F49" s="128"/>
      <c r="G49" s="128"/>
    </row>
    <row r="50" spans="5:7" x14ac:dyDescent="0.2">
      <c r="E50" s="128"/>
      <c r="F50" s="128"/>
      <c r="G50" s="128"/>
    </row>
    <row r="51" spans="5:7" x14ac:dyDescent="0.2">
      <c r="E51" s="128"/>
      <c r="F51" s="128"/>
      <c r="G51" s="128"/>
    </row>
    <row r="52" spans="5:7" x14ac:dyDescent="0.2">
      <c r="E52" s="128"/>
      <c r="F52" s="128"/>
      <c r="G52" s="128"/>
    </row>
    <row r="53" spans="5:7" x14ac:dyDescent="0.2">
      <c r="E53" s="128"/>
      <c r="F53" s="128"/>
      <c r="G53" s="128"/>
    </row>
    <row r="54" spans="5:7" x14ac:dyDescent="0.2">
      <c r="E54" s="128"/>
      <c r="F54" s="128"/>
      <c r="G54" s="128"/>
    </row>
    <row r="55" spans="5:7" x14ac:dyDescent="0.2">
      <c r="E55" s="128"/>
      <c r="F55" s="128"/>
      <c r="G55" s="128"/>
    </row>
    <row r="56" spans="5:7" x14ac:dyDescent="0.2">
      <c r="E56" s="128"/>
      <c r="F56" s="128"/>
      <c r="G56" s="128"/>
    </row>
    <row r="57" spans="5:7" x14ac:dyDescent="0.2">
      <c r="E57" s="128"/>
      <c r="F57" s="128"/>
      <c r="G57" s="128"/>
    </row>
    <row r="58" spans="5:7" x14ac:dyDescent="0.2">
      <c r="E58" s="128"/>
      <c r="F58" s="128"/>
      <c r="G58" s="128"/>
    </row>
    <row r="59" spans="5:7" x14ac:dyDescent="0.2">
      <c r="E59" s="128"/>
      <c r="F59" s="128"/>
      <c r="G59" s="128"/>
    </row>
    <row r="60" spans="5:7" x14ac:dyDescent="0.2">
      <c r="E60" s="128"/>
      <c r="F60" s="128"/>
      <c r="G60" s="128"/>
    </row>
    <row r="61" spans="5:7" x14ac:dyDescent="0.2">
      <c r="E61" s="128"/>
      <c r="F61" s="128"/>
      <c r="G61" s="128"/>
    </row>
    <row r="62" spans="5:7" x14ac:dyDescent="0.2">
      <c r="E62" s="128"/>
      <c r="F62" s="128"/>
      <c r="G62" s="128"/>
    </row>
    <row r="63" spans="5:7" x14ac:dyDescent="0.2">
      <c r="E63" s="128"/>
      <c r="F63" s="128"/>
      <c r="G63" s="128"/>
    </row>
    <row r="64" spans="5:7" x14ac:dyDescent="0.2">
      <c r="E64" s="128"/>
      <c r="F64" s="128"/>
      <c r="G64" s="128"/>
    </row>
    <row r="65" spans="5:7" x14ac:dyDescent="0.2">
      <c r="E65" s="128"/>
      <c r="F65" s="128"/>
      <c r="G65" s="128"/>
    </row>
    <row r="66" spans="5:7" x14ac:dyDescent="0.2">
      <c r="E66" s="128"/>
      <c r="F66" s="128"/>
      <c r="G66" s="128"/>
    </row>
    <row r="67" spans="5:7" x14ac:dyDescent="0.2">
      <c r="E67" s="128"/>
      <c r="F67" s="128"/>
      <c r="G67" s="128"/>
    </row>
    <row r="68" spans="5:7" x14ac:dyDescent="0.2">
      <c r="E68" s="128"/>
      <c r="F68" s="128"/>
      <c r="G68" s="128"/>
    </row>
    <row r="69" spans="5:7" x14ac:dyDescent="0.2">
      <c r="E69" s="128"/>
      <c r="F69" s="128"/>
      <c r="G69" s="128"/>
    </row>
    <row r="70" spans="5:7" x14ac:dyDescent="0.2">
      <c r="E70" s="128"/>
      <c r="F70" s="128"/>
      <c r="G70" s="128"/>
    </row>
    <row r="71" spans="5:7" x14ac:dyDescent="0.2">
      <c r="E71" s="128"/>
      <c r="F71" s="128"/>
      <c r="G71" s="128"/>
    </row>
    <row r="72" spans="5:7" x14ac:dyDescent="0.2">
      <c r="E72" s="128"/>
      <c r="F72" s="128"/>
      <c r="G72" s="128"/>
    </row>
    <row r="73" spans="5:7" x14ac:dyDescent="0.2">
      <c r="E73" s="128"/>
      <c r="F73" s="128"/>
      <c r="G73" s="128"/>
    </row>
    <row r="74" spans="5:7" x14ac:dyDescent="0.2">
      <c r="E74" s="128"/>
      <c r="F74" s="128"/>
      <c r="G74" s="128"/>
    </row>
    <row r="75" spans="5:7" x14ac:dyDescent="0.2">
      <c r="E75" s="128"/>
      <c r="F75" s="128"/>
      <c r="G75" s="128"/>
    </row>
    <row r="76" spans="5:7" x14ac:dyDescent="0.2">
      <c r="E76" s="128"/>
      <c r="F76" s="128"/>
      <c r="G76" s="128"/>
    </row>
    <row r="77" spans="5:7" x14ac:dyDescent="0.2">
      <c r="E77" s="128"/>
      <c r="F77" s="128"/>
      <c r="G77" s="128"/>
    </row>
    <row r="78" spans="5:7" x14ac:dyDescent="0.2">
      <c r="E78" s="128"/>
      <c r="F78" s="128"/>
      <c r="G78" s="128"/>
    </row>
    <row r="79" spans="5:7" x14ac:dyDescent="0.2">
      <c r="E79" s="128"/>
      <c r="F79" s="128"/>
      <c r="G79" s="128"/>
    </row>
    <row r="80" spans="5:7" x14ac:dyDescent="0.2">
      <c r="E80" s="128"/>
      <c r="F80" s="128"/>
      <c r="G80" s="128"/>
    </row>
    <row r="81" spans="2:13" x14ac:dyDescent="0.2">
      <c r="E81" s="128"/>
      <c r="F81" s="128"/>
      <c r="G81" s="128"/>
    </row>
    <row r="82" spans="2:13" x14ac:dyDescent="0.2">
      <c r="E82" s="128"/>
      <c r="F82" s="128"/>
      <c r="G82" s="128"/>
    </row>
    <row r="83" spans="2:13" ht="15" thickBot="1" x14ac:dyDescent="0.25">
      <c r="B83" s="264" t="s">
        <v>438</v>
      </c>
      <c r="C83" s="264"/>
      <c r="D83" s="292"/>
      <c r="E83" s="292"/>
      <c r="F83" s="292"/>
      <c r="G83" s="292"/>
      <c r="H83" s="292"/>
      <c r="I83" s="292"/>
      <c r="J83" s="292"/>
      <c r="K83" s="292"/>
      <c r="L83" s="292"/>
      <c r="M83" s="341"/>
    </row>
    <row r="84" spans="2:13" x14ac:dyDescent="0.2">
      <c r="E84" s="128"/>
      <c r="F84" s="128"/>
      <c r="G84" s="128"/>
    </row>
    <row r="85" spans="2:13" x14ac:dyDescent="0.2">
      <c r="E85" s="128"/>
      <c r="F85" s="128"/>
      <c r="G85" s="128"/>
    </row>
    <row r="86" spans="2:13" x14ac:dyDescent="0.2">
      <c r="E86" s="128"/>
      <c r="F86" s="128"/>
      <c r="G86" s="128"/>
    </row>
    <row r="87" spans="2:13" x14ac:dyDescent="0.2">
      <c r="E87" s="128"/>
      <c r="F87" s="128"/>
      <c r="G87" s="128"/>
    </row>
    <row r="88" spans="2:13" x14ac:dyDescent="0.2">
      <c r="E88" s="128"/>
      <c r="F88" s="128"/>
      <c r="G88" s="128"/>
    </row>
    <row r="89" spans="2:13" x14ac:dyDescent="0.2">
      <c r="E89" s="128"/>
      <c r="F89" s="128"/>
      <c r="G89" s="128"/>
    </row>
    <row r="90" spans="2:13" x14ac:dyDescent="0.2">
      <c r="E90" s="128"/>
      <c r="F90" s="128"/>
      <c r="G90" s="128"/>
    </row>
    <row r="91" spans="2:13" x14ac:dyDescent="0.2">
      <c r="E91" s="128"/>
      <c r="F91" s="128"/>
      <c r="G91" s="128"/>
    </row>
    <row r="92" spans="2:13" x14ac:dyDescent="0.2">
      <c r="E92" s="128"/>
      <c r="F92" s="128"/>
      <c r="G92" s="128"/>
    </row>
    <row r="93" spans="2:13" x14ac:dyDescent="0.2">
      <c r="E93" s="128"/>
      <c r="F93" s="128"/>
      <c r="G93" s="128"/>
    </row>
    <row r="94" spans="2:13" x14ac:dyDescent="0.2">
      <c r="E94" s="128"/>
      <c r="F94" s="128"/>
      <c r="G94" s="128"/>
    </row>
    <row r="95" spans="2:13" x14ac:dyDescent="0.2">
      <c r="E95" s="128"/>
      <c r="F95" s="128"/>
      <c r="G95" s="128"/>
    </row>
    <row r="96" spans="2:13" x14ac:dyDescent="0.2">
      <c r="E96" s="128"/>
      <c r="F96" s="128"/>
      <c r="G96" s="128"/>
    </row>
    <row r="97" spans="5:7" x14ac:dyDescent="0.2">
      <c r="E97" s="128"/>
      <c r="F97" s="128"/>
      <c r="G97" s="128"/>
    </row>
    <row r="98" spans="5:7" x14ac:dyDescent="0.2">
      <c r="E98" s="128"/>
      <c r="F98" s="128"/>
      <c r="G98" s="128"/>
    </row>
    <row r="99" spans="5:7" x14ac:dyDescent="0.2">
      <c r="E99" s="128"/>
      <c r="F99" s="128"/>
      <c r="G99" s="128"/>
    </row>
    <row r="100" spans="5:7" x14ac:dyDescent="0.2">
      <c r="E100" s="128"/>
      <c r="F100" s="128"/>
      <c r="G100" s="128"/>
    </row>
    <row r="101" spans="5:7" x14ac:dyDescent="0.2">
      <c r="E101" s="128"/>
      <c r="F101" s="128"/>
      <c r="G101" s="128"/>
    </row>
    <row r="102" spans="5:7" x14ac:dyDescent="0.2">
      <c r="E102" s="128"/>
      <c r="F102" s="128"/>
      <c r="G102" s="128"/>
    </row>
    <row r="103" spans="5:7" x14ac:dyDescent="0.2">
      <c r="E103" s="128"/>
      <c r="F103" s="128"/>
      <c r="G103" s="128"/>
    </row>
    <row r="104" spans="5:7" x14ac:dyDescent="0.2">
      <c r="E104" s="128"/>
      <c r="F104" s="128"/>
      <c r="G104" s="128"/>
    </row>
    <row r="105" spans="5:7" x14ac:dyDescent="0.2">
      <c r="E105" s="128"/>
      <c r="F105" s="128"/>
      <c r="G105" s="128"/>
    </row>
    <row r="106" spans="5:7" x14ac:dyDescent="0.2">
      <c r="E106" s="128"/>
      <c r="F106" s="128"/>
      <c r="G106" s="128"/>
    </row>
    <row r="107" spans="5:7" x14ac:dyDescent="0.2">
      <c r="E107" s="128"/>
      <c r="F107" s="128"/>
      <c r="G107" s="128"/>
    </row>
    <row r="108" spans="5:7" x14ac:dyDescent="0.2">
      <c r="E108" s="128"/>
      <c r="F108" s="128"/>
      <c r="G108" s="128"/>
    </row>
    <row r="109" spans="5:7" x14ac:dyDescent="0.2">
      <c r="E109" s="128"/>
      <c r="F109" s="128"/>
      <c r="G109" s="128"/>
    </row>
    <row r="110" spans="5:7" x14ac:dyDescent="0.2">
      <c r="E110" s="128"/>
      <c r="F110" s="128"/>
      <c r="G110" s="128"/>
    </row>
    <row r="111" spans="5:7" x14ac:dyDescent="0.2">
      <c r="E111" s="128"/>
      <c r="F111" s="128"/>
      <c r="G111" s="128"/>
    </row>
    <row r="112" spans="5:7" x14ac:dyDescent="0.2">
      <c r="E112" s="128"/>
      <c r="F112" s="128"/>
      <c r="G112" s="128"/>
    </row>
    <row r="113" spans="5:7" x14ac:dyDescent="0.2">
      <c r="E113" s="128"/>
      <c r="F113" s="128"/>
      <c r="G113" s="128"/>
    </row>
    <row r="114" spans="5:7" x14ac:dyDescent="0.2">
      <c r="E114" s="128"/>
      <c r="F114" s="128"/>
      <c r="G114" s="128"/>
    </row>
    <row r="115" spans="5:7" x14ac:dyDescent="0.2">
      <c r="E115" s="128"/>
      <c r="F115" s="128"/>
      <c r="G115" s="128"/>
    </row>
    <row r="116" spans="5:7" x14ac:dyDescent="0.2">
      <c r="E116" s="128"/>
      <c r="F116" s="128"/>
      <c r="G116" s="128"/>
    </row>
    <row r="117" spans="5:7" x14ac:dyDescent="0.2">
      <c r="E117" s="128"/>
      <c r="F117" s="128"/>
      <c r="G117" s="128"/>
    </row>
    <row r="118" spans="5:7" x14ac:dyDescent="0.2">
      <c r="E118" s="128"/>
      <c r="F118" s="128"/>
      <c r="G118" s="128"/>
    </row>
    <row r="119" spans="5:7" x14ac:dyDescent="0.2">
      <c r="E119" s="128"/>
      <c r="F119" s="128"/>
      <c r="G119" s="128"/>
    </row>
    <row r="120" spans="5:7" x14ac:dyDescent="0.2">
      <c r="E120" s="128"/>
      <c r="F120" s="128"/>
      <c r="G120" s="128"/>
    </row>
    <row r="121" spans="5:7" x14ac:dyDescent="0.2">
      <c r="E121" s="128"/>
      <c r="F121" s="128"/>
      <c r="G121" s="128"/>
    </row>
    <row r="122" spans="5:7" x14ac:dyDescent="0.2">
      <c r="E122" s="128"/>
      <c r="F122" s="128"/>
      <c r="G122" s="128"/>
    </row>
    <row r="123" spans="5:7" x14ac:dyDescent="0.2">
      <c r="E123" s="128"/>
      <c r="F123" s="128"/>
      <c r="G123" s="128"/>
    </row>
    <row r="124" spans="5:7" x14ac:dyDescent="0.2">
      <c r="E124" s="128"/>
      <c r="F124" s="128"/>
      <c r="G124" s="128"/>
    </row>
    <row r="125" spans="5:7" x14ac:dyDescent="0.2">
      <c r="E125" s="128"/>
      <c r="F125" s="128"/>
      <c r="G125" s="128"/>
    </row>
    <row r="126" spans="5:7" x14ac:dyDescent="0.2">
      <c r="E126" s="128"/>
      <c r="F126" s="128"/>
      <c r="G126" s="128"/>
    </row>
    <row r="127" spans="5:7" x14ac:dyDescent="0.2">
      <c r="E127" s="128"/>
      <c r="F127" s="128"/>
      <c r="G127" s="128"/>
    </row>
    <row r="128" spans="5:7" x14ac:dyDescent="0.2">
      <c r="E128" s="128"/>
      <c r="F128" s="128"/>
      <c r="G128" s="128"/>
    </row>
    <row r="129" spans="5:7" x14ac:dyDescent="0.2">
      <c r="E129" s="128"/>
      <c r="F129" s="128"/>
      <c r="G129" s="128"/>
    </row>
    <row r="130" spans="5:7" x14ac:dyDescent="0.2">
      <c r="E130" s="128"/>
      <c r="F130" s="128"/>
      <c r="G130" s="128"/>
    </row>
    <row r="131" spans="5:7" x14ac:dyDescent="0.2">
      <c r="E131" s="128"/>
      <c r="F131" s="128"/>
      <c r="G131" s="128"/>
    </row>
    <row r="132" spans="5:7" x14ac:dyDescent="0.2">
      <c r="E132" s="128"/>
      <c r="F132" s="128"/>
      <c r="G132" s="128"/>
    </row>
    <row r="133" spans="5:7" x14ac:dyDescent="0.2">
      <c r="E133" s="128"/>
      <c r="F133" s="128"/>
      <c r="G133" s="128"/>
    </row>
    <row r="134" spans="5:7" x14ac:dyDescent="0.2">
      <c r="E134" s="128"/>
      <c r="F134" s="128"/>
      <c r="G134" s="128"/>
    </row>
    <row r="135" spans="5:7" x14ac:dyDescent="0.2">
      <c r="E135" s="128"/>
      <c r="F135" s="128"/>
      <c r="G135" s="128"/>
    </row>
    <row r="136" spans="5:7" x14ac:dyDescent="0.2">
      <c r="E136" s="128"/>
      <c r="F136" s="128"/>
      <c r="G136" s="128"/>
    </row>
    <row r="137" spans="5:7" x14ac:dyDescent="0.2">
      <c r="E137" s="128"/>
      <c r="F137" s="128"/>
      <c r="G137" s="128"/>
    </row>
    <row r="138" spans="5:7" x14ac:dyDescent="0.2">
      <c r="E138" s="128"/>
      <c r="F138" s="128"/>
      <c r="G138" s="128"/>
    </row>
    <row r="139" spans="5:7" x14ac:dyDescent="0.2">
      <c r="E139" s="128"/>
      <c r="F139" s="128"/>
      <c r="G139" s="128"/>
    </row>
    <row r="140" spans="5:7" x14ac:dyDescent="0.2">
      <c r="E140" s="128"/>
      <c r="F140" s="128"/>
      <c r="G140" s="128"/>
    </row>
    <row r="141" spans="5:7" x14ac:dyDescent="0.2">
      <c r="E141" s="128"/>
      <c r="F141" s="128"/>
      <c r="G141" s="128"/>
    </row>
    <row r="142" spans="5:7" x14ac:dyDescent="0.2">
      <c r="E142" s="128"/>
      <c r="F142" s="128"/>
      <c r="G142" s="128"/>
    </row>
    <row r="143" spans="5:7" x14ac:dyDescent="0.2">
      <c r="E143" s="128"/>
      <c r="F143" s="128"/>
      <c r="G143" s="128"/>
    </row>
    <row r="144" spans="5:7" x14ac:dyDescent="0.2">
      <c r="E144" s="128"/>
      <c r="F144" s="128"/>
      <c r="G144" s="128"/>
    </row>
    <row r="145" spans="5:7" x14ac:dyDescent="0.2">
      <c r="E145" s="128"/>
      <c r="F145" s="128"/>
      <c r="G145" s="128"/>
    </row>
    <row r="146" spans="5:7" x14ac:dyDescent="0.2">
      <c r="E146" s="128"/>
      <c r="F146" s="128"/>
      <c r="G146" s="128"/>
    </row>
    <row r="147" spans="5:7" x14ac:dyDescent="0.2">
      <c r="E147" s="128"/>
      <c r="F147" s="128"/>
      <c r="G147" s="128"/>
    </row>
    <row r="148" spans="5:7" x14ac:dyDescent="0.2">
      <c r="E148" s="128"/>
      <c r="F148" s="128"/>
      <c r="G148" s="128"/>
    </row>
    <row r="149" spans="5:7" x14ac:dyDescent="0.2">
      <c r="E149" s="128"/>
      <c r="F149" s="128"/>
      <c r="G149" s="128"/>
    </row>
    <row r="150" spans="5:7" x14ac:dyDescent="0.2">
      <c r="E150" s="128"/>
      <c r="F150" s="128"/>
      <c r="G150" s="128"/>
    </row>
    <row r="151" spans="5:7" x14ac:dyDescent="0.2">
      <c r="E151" s="128"/>
      <c r="F151" s="128"/>
      <c r="G151" s="128"/>
    </row>
    <row r="152" spans="5:7" x14ac:dyDescent="0.2">
      <c r="E152" s="128"/>
      <c r="F152" s="128"/>
      <c r="G152" s="128"/>
    </row>
    <row r="153" spans="5:7" x14ac:dyDescent="0.2">
      <c r="E153" s="128"/>
      <c r="F153" s="128"/>
      <c r="G153" s="128"/>
    </row>
    <row r="154" spans="5:7" x14ac:dyDescent="0.2">
      <c r="E154" s="128"/>
      <c r="F154" s="128"/>
      <c r="G154" s="128"/>
    </row>
    <row r="155" spans="5:7" x14ac:dyDescent="0.2">
      <c r="E155" s="128"/>
      <c r="F155" s="128"/>
      <c r="G155" s="128"/>
    </row>
    <row r="156" spans="5:7" x14ac:dyDescent="0.2">
      <c r="E156" s="128"/>
      <c r="F156" s="128"/>
      <c r="G156" s="128"/>
    </row>
    <row r="157" spans="5:7" x14ac:dyDescent="0.2">
      <c r="E157" s="128"/>
      <c r="F157" s="128"/>
      <c r="G157" s="128"/>
    </row>
    <row r="158" spans="5:7" x14ac:dyDescent="0.2">
      <c r="E158" s="128"/>
      <c r="F158" s="128"/>
      <c r="G158" s="128"/>
    </row>
    <row r="159" spans="5:7" x14ac:dyDescent="0.2">
      <c r="E159" s="128"/>
      <c r="F159" s="128"/>
      <c r="G159" s="128"/>
    </row>
    <row r="160" spans="5:7" x14ac:dyDescent="0.2">
      <c r="E160" s="128"/>
      <c r="F160" s="128"/>
      <c r="G160" s="128"/>
    </row>
    <row r="161" spans="5:7" x14ac:dyDescent="0.2">
      <c r="E161" s="128"/>
      <c r="F161" s="128"/>
      <c r="G161" s="128"/>
    </row>
    <row r="162" spans="5:7" x14ac:dyDescent="0.2">
      <c r="E162" s="128"/>
      <c r="F162" s="128"/>
      <c r="G162" s="128"/>
    </row>
    <row r="163" spans="5:7" x14ac:dyDescent="0.2">
      <c r="E163" s="128"/>
      <c r="F163" s="128"/>
      <c r="G163" s="128"/>
    </row>
    <row r="164" spans="5:7" x14ac:dyDescent="0.2">
      <c r="E164" s="128"/>
      <c r="F164" s="128"/>
      <c r="G164" s="128"/>
    </row>
    <row r="165" spans="5:7" x14ac:dyDescent="0.2">
      <c r="E165" s="128"/>
      <c r="F165" s="128"/>
      <c r="G165" s="128"/>
    </row>
    <row r="166" spans="5:7" x14ac:dyDescent="0.2">
      <c r="E166" s="128"/>
      <c r="F166" s="128"/>
      <c r="G166" s="128"/>
    </row>
    <row r="167" spans="5:7" x14ac:dyDescent="0.2">
      <c r="E167" s="128"/>
      <c r="F167" s="128"/>
      <c r="G167" s="128"/>
    </row>
    <row r="168" spans="5:7" x14ac:dyDescent="0.2">
      <c r="E168" s="128"/>
      <c r="F168" s="128"/>
      <c r="G168" s="128"/>
    </row>
    <row r="169" spans="5:7" x14ac:dyDescent="0.2">
      <c r="E169" s="128"/>
      <c r="F169" s="128"/>
      <c r="G169" s="128"/>
    </row>
    <row r="170" spans="5:7" x14ac:dyDescent="0.2">
      <c r="E170" s="128"/>
      <c r="F170" s="128"/>
      <c r="G170" s="128"/>
    </row>
    <row r="171" spans="5:7" x14ac:dyDescent="0.2">
      <c r="E171" s="128"/>
      <c r="F171" s="128"/>
      <c r="G171" s="128"/>
    </row>
    <row r="172" spans="5:7" x14ac:dyDescent="0.2">
      <c r="E172" s="128"/>
      <c r="F172" s="128"/>
      <c r="G172" s="128"/>
    </row>
    <row r="173" spans="5:7" x14ac:dyDescent="0.2">
      <c r="E173" s="128"/>
      <c r="F173" s="128"/>
      <c r="G173" s="128"/>
    </row>
    <row r="174" spans="5:7" x14ac:dyDescent="0.2">
      <c r="E174" s="128"/>
      <c r="F174" s="128"/>
      <c r="G174" s="128"/>
    </row>
    <row r="175" spans="5:7" x14ac:dyDescent="0.2">
      <c r="E175" s="128"/>
      <c r="F175" s="128"/>
      <c r="G175" s="128"/>
    </row>
    <row r="176" spans="5:7" x14ac:dyDescent="0.2">
      <c r="E176" s="128"/>
      <c r="F176" s="128"/>
      <c r="G176" s="128"/>
    </row>
    <row r="177" spans="5:7" x14ac:dyDescent="0.2">
      <c r="E177" s="128"/>
      <c r="F177" s="128"/>
      <c r="G177" s="128"/>
    </row>
    <row r="178" spans="5:7" x14ac:dyDescent="0.2">
      <c r="E178" s="128"/>
      <c r="F178" s="128"/>
      <c r="G178" s="128"/>
    </row>
    <row r="179" spans="5:7" x14ac:dyDescent="0.2">
      <c r="E179" s="128"/>
      <c r="F179" s="128"/>
      <c r="G179" s="128"/>
    </row>
    <row r="180" spans="5:7" x14ac:dyDescent="0.2">
      <c r="E180" s="128"/>
      <c r="F180" s="128"/>
      <c r="G180" s="128"/>
    </row>
    <row r="181" spans="5:7" x14ac:dyDescent="0.2">
      <c r="E181" s="128"/>
      <c r="F181" s="128"/>
      <c r="G181" s="128"/>
    </row>
    <row r="182" spans="5:7" x14ac:dyDescent="0.2">
      <c r="E182" s="128"/>
      <c r="F182" s="128"/>
      <c r="G182" s="128"/>
    </row>
    <row r="183" spans="5:7" x14ac:dyDescent="0.2">
      <c r="E183" s="128"/>
      <c r="F183" s="128"/>
      <c r="G183" s="128"/>
    </row>
    <row r="184" spans="5:7" x14ac:dyDescent="0.2">
      <c r="E184" s="128"/>
      <c r="F184" s="128"/>
      <c r="G184" s="128"/>
    </row>
    <row r="185" spans="5:7" x14ac:dyDescent="0.2">
      <c r="E185" s="128"/>
      <c r="F185" s="128"/>
      <c r="G185" s="128"/>
    </row>
    <row r="186" spans="5:7" x14ac:dyDescent="0.2">
      <c r="E186" s="128"/>
      <c r="F186" s="128"/>
      <c r="G186" s="128"/>
    </row>
    <row r="187" spans="5:7" x14ac:dyDescent="0.2">
      <c r="E187" s="128"/>
      <c r="F187" s="128"/>
      <c r="G187" s="128"/>
    </row>
    <row r="188" spans="5:7" x14ac:dyDescent="0.2">
      <c r="E188" s="128"/>
      <c r="F188" s="128"/>
      <c r="G188" s="128"/>
    </row>
    <row r="189" spans="5:7" x14ac:dyDescent="0.2">
      <c r="E189" s="128"/>
      <c r="F189" s="128"/>
      <c r="G189" s="128"/>
    </row>
    <row r="190" spans="5:7" x14ac:dyDescent="0.2">
      <c r="E190" s="128"/>
      <c r="F190" s="128"/>
      <c r="G190" s="128"/>
    </row>
    <row r="191" spans="5:7" x14ac:dyDescent="0.2">
      <c r="E191" s="128"/>
      <c r="F191" s="128"/>
      <c r="G191" s="128"/>
    </row>
    <row r="192" spans="5:7" x14ac:dyDescent="0.2">
      <c r="E192" s="128"/>
      <c r="F192" s="128"/>
      <c r="G192" s="128"/>
    </row>
    <row r="193" spans="5:7" x14ac:dyDescent="0.2">
      <c r="E193" s="128"/>
      <c r="F193" s="128"/>
      <c r="G193" s="128"/>
    </row>
    <row r="194" spans="5:7" x14ac:dyDescent="0.2">
      <c r="E194" s="128"/>
      <c r="F194" s="128"/>
      <c r="G194" s="128"/>
    </row>
    <row r="195" spans="5:7" x14ac:dyDescent="0.2">
      <c r="E195" s="128"/>
      <c r="F195" s="128"/>
      <c r="G195" s="128"/>
    </row>
    <row r="196" spans="5:7" x14ac:dyDescent="0.2">
      <c r="E196" s="128"/>
      <c r="F196" s="128"/>
      <c r="G196" s="128"/>
    </row>
    <row r="197" spans="5:7" x14ac:dyDescent="0.2">
      <c r="E197" s="128"/>
      <c r="F197" s="128"/>
      <c r="G197" s="128"/>
    </row>
    <row r="198" spans="5:7" x14ac:dyDescent="0.2">
      <c r="E198" s="128"/>
      <c r="F198" s="128"/>
      <c r="G198" s="128"/>
    </row>
    <row r="199" spans="5:7" x14ac:dyDescent="0.2">
      <c r="E199" s="128"/>
      <c r="F199" s="128"/>
      <c r="G199" s="128"/>
    </row>
    <row r="200" spans="5:7" x14ac:dyDescent="0.2">
      <c r="E200" s="128"/>
      <c r="F200" s="128"/>
      <c r="G200" s="128"/>
    </row>
    <row r="201" spans="5:7" x14ac:dyDescent="0.2">
      <c r="E201" s="128"/>
      <c r="F201" s="128"/>
      <c r="G201" s="128"/>
    </row>
    <row r="202" spans="5:7" x14ac:dyDescent="0.2">
      <c r="E202" s="128"/>
      <c r="F202" s="128"/>
      <c r="G202" s="128"/>
    </row>
    <row r="203" spans="5:7" x14ac:dyDescent="0.2">
      <c r="E203" s="128"/>
      <c r="F203" s="128"/>
      <c r="G203" s="128"/>
    </row>
    <row r="204" spans="5:7" x14ac:dyDescent="0.2">
      <c r="E204" s="128"/>
      <c r="F204" s="128"/>
      <c r="G204" s="128"/>
    </row>
    <row r="205" spans="5:7" x14ac:dyDescent="0.2">
      <c r="E205" s="128"/>
      <c r="F205" s="128"/>
      <c r="G205" s="128"/>
    </row>
    <row r="206" spans="5:7" x14ac:dyDescent="0.2">
      <c r="E206" s="128"/>
      <c r="F206" s="128"/>
      <c r="G206" s="128"/>
    </row>
    <row r="207" spans="5:7" x14ac:dyDescent="0.2">
      <c r="E207" s="128"/>
      <c r="F207" s="128"/>
      <c r="G207" s="128"/>
    </row>
    <row r="208" spans="5:7" x14ac:dyDescent="0.2">
      <c r="E208" s="128"/>
      <c r="F208" s="128"/>
      <c r="G208" s="128"/>
    </row>
    <row r="209" spans="5:7" x14ac:dyDescent="0.2">
      <c r="E209" s="128"/>
      <c r="F209" s="128"/>
      <c r="G209" s="128"/>
    </row>
    <row r="210" spans="5:7" x14ac:dyDescent="0.2">
      <c r="E210" s="128"/>
      <c r="F210" s="128"/>
      <c r="G210" s="128"/>
    </row>
    <row r="211" spans="5:7" x14ac:dyDescent="0.2">
      <c r="E211" s="128"/>
      <c r="F211" s="128"/>
      <c r="G211" s="128"/>
    </row>
    <row r="212" spans="5:7" x14ac:dyDescent="0.2">
      <c r="E212" s="128"/>
      <c r="F212" s="128"/>
      <c r="G212" s="128"/>
    </row>
    <row r="213" spans="5:7" x14ac:dyDescent="0.2">
      <c r="E213" s="128"/>
      <c r="F213" s="128"/>
      <c r="G213" s="128"/>
    </row>
    <row r="214" spans="5:7" x14ac:dyDescent="0.2">
      <c r="E214" s="128"/>
      <c r="F214" s="128"/>
      <c r="G214" s="128"/>
    </row>
    <row r="215" spans="5:7" x14ac:dyDescent="0.2">
      <c r="E215" s="128"/>
      <c r="F215" s="128"/>
      <c r="G215" s="128"/>
    </row>
    <row r="216" spans="5:7" x14ac:dyDescent="0.2">
      <c r="E216" s="128"/>
      <c r="F216" s="128"/>
      <c r="G216" s="128"/>
    </row>
    <row r="217" spans="5:7" x14ac:dyDescent="0.2">
      <c r="E217" s="128"/>
      <c r="F217" s="128"/>
      <c r="G217" s="128"/>
    </row>
    <row r="218" spans="5:7" x14ac:dyDescent="0.2">
      <c r="E218" s="128"/>
      <c r="F218" s="128"/>
      <c r="G218" s="128"/>
    </row>
    <row r="219" spans="5:7" x14ac:dyDescent="0.2">
      <c r="E219" s="128"/>
      <c r="F219" s="128"/>
      <c r="G219" s="128"/>
    </row>
    <row r="220" spans="5:7" x14ac:dyDescent="0.2">
      <c r="E220" s="128"/>
      <c r="F220" s="128"/>
      <c r="G220" s="128"/>
    </row>
    <row r="221" spans="5:7" x14ac:dyDescent="0.2">
      <c r="E221" s="128"/>
      <c r="F221" s="128"/>
      <c r="G221" s="128"/>
    </row>
    <row r="222" spans="5:7" x14ac:dyDescent="0.2">
      <c r="E222" s="128"/>
      <c r="F222" s="128"/>
      <c r="G222" s="128"/>
    </row>
    <row r="223" spans="5:7" x14ac:dyDescent="0.2">
      <c r="E223" s="128"/>
      <c r="F223" s="128"/>
      <c r="G223" s="128"/>
    </row>
    <row r="224" spans="5:7" x14ac:dyDescent="0.2">
      <c r="E224" s="128"/>
      <c r="F224" s="128"/>
      <c r="G224" s="128"/>
    </row>
    <row r="225" spans="5:7" x14ac:dyDescent="0.2">
      <c r="E225" s="128"/>
      <c r="F225" s="128"/>
      <c r="G225" s="128"/>
    </row>
    <row r="226" spans="5:7" x14ac:dyDescent="0.2">
      <c r="E226" s="128"/>
      <c r="F226" s="128"/>
      <c r="G226" s="128"/>
    </row>
    <row r="227" spans="5:7" x14ac:dyDescent="0.2">
      <c r="E227" s="128"/>
      <c r="F227" s="128"/>
      <c r="G227" s="128"/>
    </row>
    <row r="228" spans="5:7" x14ac:dyDescent="0.2">
      <c r="E228" s="128"/>
      <c r="F228" s="128"/>
      <c r="G228" s="128"/>
    </row>
    <row r="229" spans="5:7" x14ac:dyDescent="0.2">
      <c r="E229" s="128"/>
      <c r="F229" s="128"/>
      <c r="G229" s="128"/>
    </row>
    <row r="230" spans="5:7" x14ac:dyDescent="0.2">
      <c r="E230" s="128"/>
      <c r="F230" s="128"/>
      <c r="G230" s="128"/>
    </row>
    <row r="231" spans="5:7" x14ac:dyDescent="0.2">
      <c r="E231" s="128"/>
      <c r="F231" s="128"/>
      <c r="G231" s="128"/>
    </row>
    <row r="232" spans="5:7" x14ac:dyDescent="0.2">
      <c r="E232" s="128"/>
      <c r="F232" s="128"/>
      <c r="G232" s="128"/>
    </row>
    <row r="233" spans="5:7" x14ac:dyDescent="0.2">
      <c r="E233" s="128"/>
      <c r="F233" s="128"/>
      <c r="G233" s="128"/>
    </row>
    <row r="234" spans="5:7" x14ac:dyDescent="0.2">
      <c r="E234" s="128"/>
      <c r="F234" s="128"/>
      <c r="G234" s="128"/>
    </row>
    <row r="235" spans="5:7" x14ac:dyDescent="0.2">
      <c r="E235" s="128"/>
      <c r="F235" s="128"/>
      <c r="G235" s="128"/>
    </row>
    <row r="236" spans="5:7" x14ac:dyDescent="0.2">
      <c r="E236" s="128"/>
      <c r="F236" s="128"/>
      <c r="G236" s="128"/>
    </row>
    <row r="237" spans="5:7" x14ac:dyDescent="0.2">
      <c r="E237" s="128"/>
      <c r="F237" s="128"/>
      <c r="G237" s="128"/>
    </row>
    <row r="238" spans="5:7" x14ac:dyDescent="0.2">
      <c r="E238" s="128"/>
      <c r="F238" s="128"/>
      <c r="G238" s="128"/>
    </row>
    <row r="239" spans="5:7" x14ac:dyDescent="0.2">
      <c r="E239" s="128"/>
      <c r="F239" s="128"/>
      <c r="G239" s="128"/>
    </row>
    <row r="240" spans="5:7" x14ac:dyDescent="0.2">
      <c r="E240" s="128"/>
      <c r="F240" s="128"/>
      <c r="G240" s="128"/>
    </row>
    <row r="241" spans="5:7" x14ac:dyDescent="0.2">
      <c r="E241" s="128"/>
      <c r="F241" s="128"/>
      <c r="G241" s="128"/>
    </row>
    <row r="242" spans="5:7" x14ac:dyDescent="0.2">
      <c r="E242" s="128"/>
      <c r="F242" s="128"/>
      <c r="G242" s="128"/>
    </row>
    <row r="243" spans="5:7" x14ac:dyDescent="0.2">
      <c r="E243" s="128"/>
      <c r="F243" s="128"/>
      <c r="G243" s="128"/>
    </row>
    <row r="244" spans="5:7" x14ac:dyDescent="0.2">
      <c r="E244" s="128"/>
      <c r="F244" s="128"/>
      <c r="G244" s="128"/>
    </row>
    <row r="245" spans="5:7" x14ac:dyDescent="0.2">
      <c r="E245" s="128"/>
      <c r="F245" s="128"/>
      <c r="G245" s="128"/>
    </row>
    <row r="246" spans="5:7" x14ac:dyDescent="0.2">
      <c r="E246" s="128"/>
      <c r="F246" s="128"/>
      <c r="G246" s="128"/>
    </row>
    <row r="247" spans="5:7" x14ac:dyDescent="0.2">
      <c r="E247" s="128"/>
      <c r="F247" s="128"/>
      <c r="G247" s="128"/>
    </row>
    <row r="248" spans="5:7" x14ac:dyDescent="0.2">
      <c r="E248" s="128"/>
      <c r="F248" s="128"/>
      <c r="G248" s="128"/>
    </row>
    <row r="249" spans="5:7" x14ac:dyDescent="0.2">
      <c r="E249" s="128"/>
      <c r="F249" s="128"/>
      <c r="G249" s="128"/>
    </row>
    <row r="250" spans="5:7" x14ac:dyDescent="0.2">
      <c r="E250" s="128"/>
      <c r="F250" s="128"/>
      <c r="G250" s="128"/>
    </row>
    <row r="251" spans="5:7" x14ac:dyDescent="0.2">
      <c r="E251" s="128"/>
      <c r="F251" s="128"/>
      <c r="G251" s="128"/>
    </row>
    <row r="252" spans="5:7" x14ac:dyDescent="0.2">
      <c r="E252" s="128"/>
      <c r="F252" s="128"/>
      <c r="G252" s="128"/>
    </row>
    <row r="253" spans="5:7" x14ac:dyDescent="0.2">
      <c r="E253" s="128"/>
      <c r="F253" s="128"/>
      <c r="G253" s="128"/>
    </row>
    <row r="254" spans="5:7" x14ac:dyDescent="0.2">
      <c r="E254" s="128"/>
      <c r="F254" s="128"/>
      <c r="G254" s="128"/>
    </row>
    <row r="255" spans="5:7" x14ac:dyDescent="0.2">
      <c r="E255" s="128"/>
      <c r="F255" s="128"/>
      <c r="G255" s="128"/>
    </row>
    <row r="256" spans="5:7" x14ac:dyDescent="0.2">
      <c r="E256" s="128"/>
      <c r="F256" s="128"/>
      <c r="G256" s="128"/>
    </row>
    <row r="257" spans="5:7" x14ac:dyDescent="0.2">
      <c r="E257" s="128"/>
      <c r="F257" s="128"/>
      <c r="G257" s="128"/>
    </row>
    <row r="258" spans="5:7" x14ac:dyDescent="0.2">
      <c r="E258" s="128"/>
      <c r="F258" s="128"/>
      <c r="G258" s="128"/>
    </row>
    <row r="259" spans="5:7" x14ac:dyDescent="0.2">
      <c r="E259" s="128"/>
      <c r="F259" s="128"/>
      <c r="G259" s="128"/>
    </row>
    <row r="260" spans="5:7" x14ac:dyDescent="0.2">
      <c r="E260" s="128"/>
      <c r="F260" s="128"/>
      <c r="G260" s="128"/>
    </row>
    <row r="261" spans="5:7" x14ac:dyDescent="0.2">
      <c r="E261" s="128"/>
      <c r="F261" s="128"/>
      <c r="G261" s="128"/>
    </row>
    <row r="262" spans="5:7" x14ac:dyDescent="0.2">
      <c r="E262" s="128"/>
      <c r="F262" s="128"/>
      <c r="G262" s="128"/>
    </row>
    <row r="263" spans="5:7" x14ac:dyDescent="0.2">
      <c r="E263" s="128"/>
      <c r="F263" s="128"/>
      <c r="G263" s="128"/>
    </row>
    <row r="264" spans="5:7" x14ac:dyDescent="0.2">
      <c r="E264" s="128"/>
      <c r="F264" s="128"/>
      <c r="G264" s="128"/>
    </row>
    <row r="265" spans="5:7" x14ac:dyDescent="0.2">
      <c r="E265" s="128"/>
      <c r="F265" s="128"/>
      <c r="G265" s="128"/>
    </row>
    <row r="266" spans="5:7" x14ac:dyDescent="0.2">
      <c r="E266" s="128"/>
      <c r="F266" s="128"/>
      <c r="G266" s="128"/>
    </row>
    <row r="267" spans="5:7" x14ac:dyDescent="0.2">
      <c r="E267" s="128"/>
      <c r="F267" s="128"/>
      <c r="G267" s="128"/>
    </row>
    <row r="268" spans="5:7" x14ac:dyDescent="0.2">
      <c r="E268" s="128"/>
      <c r="F268" s="128"/>
      <c r="G268" s="128"/>
    </row>
    <row r="269" spans="5:7" x14ac:dyDescent="0.2">
      <c r="E269" s="128"/>
      <c r="F269" s="128"/>
      <c r="G269" s="128"/>
    </row>
    <row r="270" spans="5:7" x14ac:dyDescent="0.2">
      <c r="E270" s="128"/>
      <c r="F270" s="128"/>
      <c r="G270" s="128"/>
    </row>
    <row r="271" spans="5:7" x14ac:dyDescent="0.2">
      <c r="E271" s="128"/>
      <c r="F271" s="128"/>
      <c r="G271" s="128"/>
    </row>
    <row r="272" spans="5:7" x14ac:dyDescent="0.2">
      <c r="E272" s="128"/>
      <c r="F272" s="128"/>
      <c r="G272" s="128"/>
    </row>
    <row r="273" spans="5:7" x14ac:dyDescent="0.2">
      <c r="E273" s="128"/>
      <c r="F273" s="128"/>
      <c r="G273" s="128"/>
    </row>
    <row r="274" spans="5:7" x14ac:dyDescent="0.2">
      <c r="E274" s="128"/>
      <c r="F274" s="128"/>
      <c r="G274" s="128"/>
    </row>
    <row r="275" spans="5:7" x14ac:dyDescent="0.2">
      <c r="E275" s="128"/>
      <c r="F275" s="128"/>
      <c r="G275" s="128"/>
    </row>
    <row r="276" spans="5:7" x14ac:dyDescent="0.2">
      <c r="E276" s="128"/>
      <c r="F276" s="128"/>
      <c r="G276" s="128"/>
    </row>
    <row r="277" spans="5:7" x14ac:dyDescent="0.2">
      <c r="E277" s="128"/>
      <c r="F277" s="128"/>
      <c r="G277" s="128"/>
    </row>
    <row r="278" spans="5:7" x14ac:dyDescent="0.2">
      <c r="E278" s="128"/>
      <c r="F278" s="128"/>
      <c r="G278" s="128"/>
    </row>
    <row r="279" spans="5:7" x14ac:dyDescent="0.2">
      <c r="E279" s="128"/>
      <c r="F279" s="128"/>
      <c r="G279" s="128"/>
    </row>
    <row r="280" spans="5:7" x14ac:dyDescent="0.2">
      <c r="E280" s="128"/>
      <c r="F280" s="128"/>
      <c r="G280" s="128"/>
    </row>
    <row r="281" spans="5:7" x14ac:dyDescent="0.2">
      <c r="E281" s="128"/>
      <c r="F281" s="128"/>
      <c r="G281" s="128"/>
    </row>
    <row r="282" spans="5:7" x14ac:dyDescent="0.2">
      <c r="E282" s="128"/>
      <c r="F282" s="128"/>
      <c r="G282" s="128"/>
    </row>
    <row r="283" spans="5:7" x14ac:dyDescent="0.2">
      <c r="E283" s="128"/>
      <c r="F283" s="128"/>
      <c r="G283" s="128"/>
    </row>
    <row r="284" spans="5:7" x14ac:dyDescent="0.2">
      <c r="E284" s="128"/>
      <c r="F284" s="128"/>
      <c r="G284" s="128"/>
    </row>
    <row r="285" spans="5:7" x14ac:dyDescent="0.2">
      <c r="E285" s="128"/>
      <c r="F285" s="128"/>
      <c r="G285" s="128"/>
    </row>
    <row r="286" spans="5:7" x14ac:dyDescent="0.2">
      <c r="E286" s="128"/>
      <c r="F286" s="128"/>
      <c r="G286" s="128"/>
    </row>
    <row r="287" spans="5:7" x14ac:dyDescent="0.2">
      <c r="E287" s="128"/>
      <c r="F287" s="128"/>
      <c r="G287" s="128"/>
    </row>
    <row r="288" spans="5:7" x14ac:dyDescent="0.2">
      <c r="E288" s="128"/>
      <c r="F288" s="128"/>
      <c r="G288" s="128"/>
    </row>
    <row r="289" spans="5:7" x14ac:dyDescent="0.2">
      <c r="E289" s="128"/>
      <c r="F289" s="128"/>
      <c r="G289" s="128"/>
    </row>
    <row r="290" spans="5:7" x14ac:dyDescent="0.2">
      <c r="E290" s="128"/>
      <c r="F290" s="128"/>
      <c r="G290" s="128"/>
    </row>
    <row r="291" spans="5:7" x14ac:dyDescent="0.2">
      <c r="E291" s="128"/>
      <c r="F291" s="128"/>
      <c r="G291" s="128"/>
    </row>
    <row r="292" spans="5:7" x14ac:dyDescent="0.2">
      <c r="E292" s="128"/>
      <c r="F292" s="128"/>
      <c r="G292" s="128"/>
    </row>
    <row r="293" spans="5:7" x14ac:dyDescent="0.2">
      <c r="E293" s="128"/>
      <c r="F293" s="128"/>
      <c r="G293" s="128"/>
    </row>
    <row r="294" spans="5:7" x14ac:dyDescent="0.2">
      <c r="E294" s="128"/>
      <c r="F294" s="128"/>
      <c r="G294" s="128"/>
    </row>
    <row r="295" spans="5:7" x14ac:dyDescent="0.2">
      <c r="E295" s="128"/>
      <c r="F295" s="128"/>
      <c r="G295" s="128"/>
    </row>
    <row r="296" spans="5:7" x14ac:dyDescent="0.2">
      <c r="E296" s="128"/>
      <c r="F296" s="128"/>
      <c r="G296" s="128"/>
    </row>
    <row r="297" spans="5:7" x14ac:dyDescent="0.2">
      <c r="E297" s="128"/>
      <c r="F297" s="128"/>
      <c r="G297" s="128"/>
    </row>
    <row r="298" spans="5:7" x14ac:dyDescent="0.2">
      <c r="E298" s="128"/>
      <c r="F298" s="128"/>
      <c r="G298" s="128"/>
    </row>
    <row r="299" spans="5:7" x14ac:dyDescent="0.2">
      <c r="E299" s="128"/>
      <c r="F299" s="128"/>
      <c r="G299" s="128"/>
    </row>
    <row r="300" spans="5:7" x14ac:dyDescent="0.2">
      <c r="E300" s="128"/>
      <c r="F300" s="128"/>
      <c r="G300" s="128"/>
    </row>
    <row r="301" spans="5:7" x14ac:dyDescent="0.2">
      <c r="E301" s="128"/>
      <c r="F301" s="128"/>
      <c r="G301" s="128"/>
    </row>
    <row r="302" spans="5:7" x14ac:dyDescent="0.2">
      <c r="E302" s="128"/>
      <c r="F302" s="128"/>
      <c r="G302" s="128"/>
    </row>
    <row r="303" spans="5:7" x14ac:dyDescent="0.2">
      <c r="E303" s="128"/>
      <c r="F303" s="128"/>
      <c r="G303" s="128"/>
    </row>
    <row r="304" spans="5:7" x14ac:dyDescent="0.2">
      <c r="E304" s="128"/>
      <c r="F304" s="128"/>
      <c r="G304" s="128"/>
    </row>
    <row r="305" spans="5:7" x14ac:dyDescent="0.2">
      <c r="E305" s="128"/>
      <c r="F305" s="128"/>
      <c r="G305" s="128"/>
    </row>
    <row r="306" spans="5:7" x14ac:dyDescent="0.2">
      <c r="E306" s="128"/>
      <c r="F306" s="128"/>
      <c r="G306" s="128"/>
    </row>
    <row r="307" spans="5:7" x14ac:dyDescent="0.2">
      <c r="E307" s="128"/>
      <c r="F307" s="128"/>
      <c r="G307" s="128"/>
    </row>
    <row r="308" spans="5:7" x14ac:dyDescent="0.2">
      <c r="E308" s="128"/>
      <c r="F308" s="128"/>
      <c r="G308" s="128"/>
    </row>
    <row r="309" spans="5:7" x14ac:dyDescent="0.2">
      <c r="E309" s="128"/>
      <c r="F309" s="128"/>
      <c r="G309" s="128"/>
    </row>
    <row r="310" spans="5:7" x14ac:dyDescent="0.2">
      <c r="E310" s="128"/>
      <c r="F310" s="128"/>
      <c r="G310" s="128"/>
    </row>
    <row r="311" spans="5:7" x14ac:dyDescent="0.2">
      <c r="E311" s="128"/>
      <c r="F311" s="128"/>
      <c r="G311" s="128"/>
    </row>
    <row r="312" spans="5:7" x14ac:dyDescent="0.2">
      <c r="E312" s="128"/>
      <c r="F312" s="128"/>
      <c r="G312" s="128"/>
    </row>
  </sheetData>
  <mergeCells count="6">
    <mergeCell ref="A1:C1"/>
    <mergeCell ref="E28:E35"/>
    <mergeCell ref="E3:E8"/>
    <mergeCell ref="E9:E16"/>
    <mergeCell ref="E17:E20"/>
    <mergeCell ref="E21:E27"/>
  </mergeCells>
  <hyperlinks>
    <hyperlink ref="A1:C1" location="Turinys!A1" display="↖ atgal į turinį"/>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W307"/>
  <sheetViews>
    <sheetView showGridLines="0" showRowColHeaders="0" zoomScale="90" zoomScaleNormal="90" workbookViewId="0">
      <selection activeCell="P4" sqref="P4:P7"/>
    </sheetView>
  </sheetViews>
  <sheetFormatPr defaultRowHeight="14.25" x14ac:dyDescent="0.2"/>
  <cols>
    <col min="1" max="1" width="16.375" style="359" customWidth="1"/>
    <col min="2" max="5" width="10.125" style="359" customWidth="1"/>
    <col min="6" max="13" width="9" style="359"/>
    <col min="14" max="14" width="4.875" style="98" customWidth="1"/>
    <col min="15" max="15" width="15.5" style="98" customWidth="1"/>
    <col min="16" max="16" width="33.125" style="359" bestFit="1" customWidth="1"/>
    <col min="17" max="23" width="4.875" style="359" customWidth="1"/>
    <col min="24" max="16384" width="9" style="359"/>
  </cols>
  <sheetData>
    <row r="1" spans="1:23" x14ac:dyDescent="0.2">
      <c r="A1" s="600" t="s">
        <v>0</v>
      </c>
      <c r="B1" s="600"/>
      <c r="C1" s="76"/>
      <c r="D1" s="76"/>
      <c r="E1" s="76"/>
      <c r="F1" s="76"/>
      <c r="G1" s="76"/>
      <c r="H1" s="76"/>
      <c r="N1" s="94"/>
      <c r="O1" s="94"/>
    </row>
    <row r="2" spans="1:23" ht="15" thickBot="1" x14ac:dyDescent="0.25">
      <c r="A2" s="77"/>
      <c r="B2" s="77"/>
      <c r="C2" s="77"/>
      <c r="D2" s="77"/>
      <c r="E2" s="77"/>
      <c r="F2" s="77"/>
      <c r="G2" s="77"/>
      <c r="H2" s="77"/>
      <c r="I2" s="100"/>
      <c r="J2" s="100"/>
      <c r="K2" s="100"/>
      <c r="L2" s="100"/>
      <c r="M2" s="100"/>
      <c r="N2" s="94"/>
      <c r="O2" s="94"/>
    </row>
    <row r="3" spans="1:23" ht="15" customHeight="1" x14ac:dyDescent="0.2">
      <c r="A3" s="127" t="s">
        <v>351</v>
      </c>
      <c r="B3" s="71"/>
      <c r="C3" s="71"/>
      <c r="D3" s="71"/>
      <c r="E3" s="71"/>
      <c r="F3" s="71"/>
      <c r="G3" s="71"/>
      <c r="H3" s="71"/>
      <c r="N3" s="94"/>
      <c r="O3" s="745" t="s">
        <v>149</v>
      </c>
      <c r="P3" s="746"/>
      <c r="Q3" s="139">
        <v>2012</v>
      </c>
      <c r="R3" s="139">
        <v>2013</v>
      </c>
      <c r="S3" s="139">
        <v>2014</v>
      </c>
      <c r="T3" s="139">
        <v>2015</v>
      </c>
      <c r="U3" s="139">
        <v>2016</v>
      </c>
      <c r="V3" s="140">
        <v>2017</v>
      </c>
      <c r="W3" s="141">
        <v>2018</v>
      </c>
    </row>
    <row r="4" spans="1:23" x14ac:dyDescent="0.2">
      <c r="A4" s="95"/>
      <c r="B4" s="96"/>
      <c r="C4" s="95"/>
      <c r="D4" s="96"/>
      <c r="E4" s="95"/>
      <c r="F4" s="95"/>
      <c r="N4" s="94"/>
      <c r="O4" s="747" t="s">
        <v>146</v>
      </c>
      <c r="P4" s="539" t="s">
        <v>139</v>
      </c>
      <c r="Q4" s="540">
        <v>2.9266693520217473</v>
      </c>
      <c r="R4" s="540">
        <v>-3.7620017728924893</v>
      </c>
      <c r="S4" s="540">
        <v>-0.20604482000402413</v>
      </c>
      <c r="T4" s="540">
        <v>20.96482556368565</v>
      </c>
      <c r="U4" s="540">
        <v>3.9291966535395204</v>
      </c>
      <c r="V4" s="540">
        <v>-34.939968800315967</v>
      </c>
      <c r="W4" s="541">
        <v>-14.95482106383929</v>
      </c>
    </row>
    <row r="5" spans="1:23" x14ac:dyDescent="0.2">
      <c r="A5" s="95"/>
      <c r="B5" s="95"/>
      <c r="C5" s="95"/>
      <c r="D5" s="97"/>
      <c r="E5" s="95"/>
      <c r="F5" s="95"/>
      <c r="N5" s="94"/>
      <c r="O5" s="748"/>
      <c r="P5" s="542" t="s">
        <v>147</v>
      </c>
      <c r="Q5" s="543">
        <v>5.6053497145531139</v>
      </c>
      <c r="R5" s="543">
        <v>-1.4862638066643683</v>
      </c>
      <c r="S5" s="543">
        <v>-1.2236093698447803E-4</v>
      </c>
      <c r="T5" s="543">
        <v>0.25147261872243121</v>
      </c>
      <c r="U5" s="543">
        <v>-0.99778244628959101</v>
      </c>
      <c r="V5" s="543">
        <v>-2.3327853902289917</v>
      </c>
      <c r="W5" s="544">
        <v>2.2507382783104504</v>
      </c>
    </row>
    <row r="6" spans="1:23" x14ac:dyDescent="0.2">
      <c r="A6" s="95"/>
      <c r="B6" s="95"/>
      <c r="C6" s="97"/>
      <c r="D6" s="97"/>
      <c r="E6" s="95"/>
      <c r="F6" s="95"/>
      <c r="N6" s="94"/>
      <c r="O6" s="748"/>
      <c r="P6" s="542" t="s">
        <v>140</v>
      </c>
      <c r="Q6" s="543">
        <v>-4.671477482328072</v>
      </c>
      <c r="R6" s="543">
        <v>-6.3923474884899747</v>
      </c>
      <c r="S6" s="543">
        <v>-0.40659647337676574</v>
      </c>
      <c r="T6" s="543">
        <v>14.787949400369172</v>
      </c>
      <c r="U6" s="543">
        <v>-9.2832880140053362</v>
      </c>
      <c r="V6" s="543">
        <v>-27.878552095528732</v>
      </c>
      <c r="W6" s="544">
        <v>-17.593933687989079</v>
      </c>
    </row>
    <row r="7" spans="1:23" x14ac:dyDescent="0.2">
      <c r="A7" s="95"/>
      <c r="B7" s="95"/>
      <c r="C7" s="95"/>
      <c r="D7" s="95"/>
      <c r="E7" s="95"/>
      <c r="F7" s="95"/>
      <c r="N7" s="94"/>
      <c r="O7" s="749"/>
      <c r="P7" s="359" t="s">
        <v>536</v>
      </c>
      <c r="Q7" s="546">
        <v>2.1180842948631664</v>
      </c>
      <c r="R7" s="546">
        <v>4.2283447620565653</v>
      </c>
      <c r="S7" s="546">
        <v>0.20104660251635664</v>
      </c>
      <c r="T7" s="546">
        <v>5.5547786980644389</v>
      </c>
      <c r="U7" s="546">
        <v>14.744456308587644</v>
      </c>
      <c r="V7" s="546">
        <v>-5.4619904746434713</v>
      </c>
      <c r="W7" s="547">
        <v>0.54977593114233514</v>
      </c>
    </row>
    <row r="8" spans="1:23" x14ac:dyDescent="0.2">
      <c r="A8" s="95"/>
      <c r="B8" s="95"/>
      <c r="C8" s="95"/>
      <c r="D8" s="95"/>
      <c r="E8" s="95"/>
      <c r="F8" s="95"/>
      <c r="N8" s="94"/>
      <c r="O8" s="747" t="s">
        <v>148</v>
      </c>
      <c r="P8" s="560" t="s">
        <v>139</v>
      </c>
      <c r="Q8" s="543">
        <v>-4.6778229256087229</v>
      </c>
      <c r="R8" s="543">
        <v>-2.1285961291642366</v>
      </c>
      <c r="S8" s="543">
        <v>29.765296512271846</v>
      </c>
      <c r="T8" s="543">
        <v>29.510276525659037</v>
      </c>
      <c r="U8" s="543">
        <v>35.740843114450001</v>
      </c>
      <c r="V8" s="543">
        <v>10.708021838403965</v>
      </c>
      <c r="W8" s="544">
        <v>10.638944725000101</v>
      </c>
    </row>
    <row r="9" spans="1:23" x14ac:dyDescent="0.2">
      <c r="N9" s="94"/>
      <c r="O9" s="748"/>
      <c r="P9" s="548" t="s">
        <v>147</v>
      </c>
      <c r="Q9" s="543">
        <v>-14.392787063222443</v>
      </c>
      <c r="R9" s="543">
        <v>1.8439113655367692</v>
      </c>
      <c r="S9" s="543">
        <v>9.1446443832410296E-5</v>
      </c>
      <c r="T9" s="543">
        <v>6.130817304157631</v>
      </c>
      <c r="U9" s="543">
        <v>5.1822110225859888</v>
      </c>
      <c r="V9" s="543">
        <v>11.022051558403973</v>
      </c>
      <c r="W9" s="544">
        <v>-8.4069084696493519</v>
      </c>
    </row>
    <row r="10" spans="1:23" x14ac:dyDescent="0.2">
      <c r="N10" s="94"/>
      <c r="O10" s="748"/>
      <c r="P10" s="542" t="s">
        <v>140</v>
      </c>
      <c r="Q10" s="543">
        <v>10.155291582032703</v>
      </c>
      <c r="R10" s="543">
        <v>-3.9528649465054855</v>
      </c>
      <c r="S10" s="543">
        <v>29.765198056070858</v>
      </c>
      <c r="T10" s="543">
        <v>23.170502668336439</v>
      </c>
      <c r="U10" s="543">
        <v>30.229495396032064</v>
      </c>
      <c r="V10" s="543">
        <v>-0.30777251187237198</v>
      </c>
      <c r="W10" s="544">
        <v>19.313704208943818</v>
      </c>
    </row>
    <row r="11" spans="1:23" x14ac:dyDescent="0.2">
      <c r="N11" s="359"/>
      <c r="O11" s="749"/>
      <c r="P11" s="359" t="s">
        <v>536</v>
      </c>
      <c r="Q11" s="546">
        <v>0</v>
      </c>
      <c r="R11" s="546">
        <v>0</v>
      </c>
      <c r="S11" s="546">
        <v>0</v>
      </c>
      <c r="T11" s="546">
        <v>0.11133249772802856</v>
      </c>
      <c r="U11" s="546">
        <v>4.5474735088646412E-13</v>
      </c>
      <c r="V11" s="546">
        <v>0</v>
      </c>
      <c r="W11" s="547">
        <v>8.7519801634698524E-2</v>
      </c>
    </row>
    <row r="12" spans="1:23" x14ac:dyDescent="0.2">
      <c r="N12" s="359"/>
      <c r="O12" s="750" t="s">
        <v>144</v>
      </c>
      <c r="P12" s="560" t="s">
        <v>139</v>
      </c>
      <c r="Q12" s="543">
        <v>-2.7484398053753409</v>
      </c>
      <c r="R12" s="543">
        <v>-3.1549746582483778</v>
      </c>
      <c r="S12" s="543">
        <v>0.49339666357738565</v>
      </c>
      <c r="T12" s="543">
        <v>-1.2113361565106686</v>
      </c>
      <c r="U12" s="543">
        <v>-4.1846305440222338</v>
      </c>
      <c r="V12" s="543">
        <v>2.4412687269000024</v>
      </c>
      <c r="W12" s="544">
        <v>-5.4546916986746155</v>
      </c>
    </row>
    <row r="13" spans="1:23" x14ac:dyDescent="0.2">
      <c r="N13" s="359"/>
      <c r="O13" s="751"/>
      <c r="P13" s="548" t="s">
        <v>147</v>
      </c>
      <c r="Q13" s="543">
        <v>0.99113387395724573</v>
      </c>
      <c r="R13" s="543">
        <v>-0.9217089029194554</v>
      </c>
      <c r="S13" s="543">
        <v>0</v>
      </c>
      <c r="T13" s="543">
        <v>-0.27908522972661842</v>
      </c>
      <c r="U13" s="543">
        <v>-1.3245805440222327</v>
      </c>
      <c r="V13" s="543">
        <v>1.7898401554714347</v>
      </c>
      <c r="W13" s="544">
        <v>-2.2814374120314156</v>
      </c>
    </row>
    <row r="14" spans="1:23" x14ac:dyDescent="0.2">
      <c r="N14" s="359"/>
      <c r="O14" s="752"/>
      <c r="P14" s="549" t="s">
        <v>140</v>
      </c>
      <c r="Q14" s="546">
        <v>-3.66092183292686</v>
      </c>
      <c r="R14" s="546">
        <v>-2.2816797170075631</v>
      </c>
      <c r="S14" s="546">
        <v>0.49339666357737855</v>
      </c>
      <c r="T14" s="546">
        <v>-0.92530339226053826</v>
      </c>
      <c r="U14" s="546">
        <v>-2.9579005059994188</v>
      </c>
      <c r="V14" s="546">
        <v>0.61326138517272355</v>
      </c>
      <c r="W14" s="547">
        <v>-3.4038837724513193</v>
      </c>
    </row>
    <row r="15" spans="1:23" x14ac:dyDescent="0.2">
      <c r="N15" s="359"/>
      <c r="O15" s="750" t="s">
        <v>145</v>
      </c>
      <c r="P15" s="560" t="s">
        <v>139</v>
      </c>
      <c r="Q15" s="540">
        <v>-18.280253764818497</v>
      </c>
      <c r="R15" s="540">
        <v>-17.316945780236324</v>
      </c>
      <c r="S15" s="540">
        <v>6.3611135310472804</v>
      </c>
      <c r="T15" s="540">
        <v>3.2732582831325203</v>
      </c>
      <c r="U15" s="540">
        <v>4.7465749119555056</v>
      </c>
      <c r="V15" s="540">
        <v>2.3239529841540616</v>
      </c>
      <c r="W15" s="541">
        <v>2.7890439976217465</v>
      </c>
    </row>
    <row r="16" spans="1:23" x14ac:dyDescent="0.2">
      <c r="N16" s="359"/>
      <c r="O16" s="751"/>
      <c r="P16" s="548" t="s">
        <v>147</v>
      </c>
      <c r="Q16" s="543">
        <v>-4.2837186397026699</v>
      </c>
      <c r="R16" s="543">
        <v>-4.3857768738415359</v>
      </c>
      <c r="S16" s="543">
        <v>-5.3348007398312802E-5</v>
      </c>
      <c r="T16" s="543">
        <v>-0.22367846385542123</v>
      </c>
      <c r="U16" s="543">
        <v>0.52927781053912781</v>
      </c>
      <c r="V16" s="543">
        <v>2.725827269868347</v>
      </c>
      <c r="W16" s="544">
        <v>-1.4483978971282738</v>
      </c>
    </row>
    <row r="17" spans="14:23" x14ac:dyDescent="0.2">
      <c r="N17" s="359"/>
      <c r="O17" s="752"/>
      <c r="P17" s="545" t="s">
        <v>140</v>
      </c>
      <c r="Q17" s="546">
        <v>-14.391694777461424</v>
      </c>
      <c r="R17" s="546">
        <v>-13.351335584322371</v>
      </c>
      <c r="S17" s="546">
        <v>6.3611698980967617</v>
      </c>
      <c r="T17" s="546">
        <v>3.5036915766683734</v>
      </c>
      <c r="U17" s="546">
        <v>4.1986311763107693</v>
      </c>
      <c r="V17" s="546">
        <v>-0.13653705659172033</v>
      </c>
      <c r="W17" s="547">
        <v>4.284093076238662</v>
      </c>
    </row>
    <row r="18" spans="14:23" x14ac:dyDescent="0.2">
      <c r="N18" s="359"/>
      <c r="O18" s="736" t="s">
        <v>143</v>
      </c>
      <c r="P18" s="539" t="s">
        <v>139</v>
      </c>
      <c r="Q18" s="540">
        <v>9.0654536969995547</v>
      </c>
      <c r="R18" s="540">
        <v>4.3372505415894409</v>
      </c>
      <c r="S18" s="540">
        <v>-3.1353491935988131E-2</v>
      </c>
      <c r="T18" s="540">
        <v>-2.5901825145219561</v>
      </c>
      <c r="U18" s="540">
        <v>-4.1143211482429933</v>
      </c>
      <c r="V18" s="540">
        <v>2.8835884933457976</v>
      </c>
      <c r="W18" s="541">
        <v>-1.663770609501853</v>
      </c>
    </row>
    <row r="19" spans="14:23" x14ac:dyDescent="0.2">
      <c r="N19" s="359"/>
      <c r="O19" s="737"/>
      <c r="P19" s="548" t="s">
        <v>147</v>
      </c>
      <c r="Q19" s="543">
        <v>-1.0151142478568147</v>
      </c>
      <c r="R19" s="543">
        <v>6.2016188803289651</v>
      </c>
      <c r="S19" s="543">
        <v>1.1671371939314668E-4</v>
      </c>
      <c r="T19" s="543">
        <v>1.6667992617669825E-2</v>
      </c>
      <c r="U19" s="543">
        <v>2.0253091941129071</v>
      </c>
      <c r="V19" s="543">
        <v>1.1033030374377688</v>
      </c>
      <c r="W19" s="544">
        <v>6.3862850470415822</v>
      </c>
    </row>
    <row r="20" spans="14:23" x14ac:dyDescent="0.2">
      <c r="N20" s="359"/>
      <c r="O20" s="737"/>
      <c r="P20" s="549" t="s">
        <v>140</v>
      </c>
      <c r="Q20" s="472">
        <v>10.143810914394976</v>
      </c>
      <c r="R20" s="472">
        <v>-1.7978333266946436</v>
      </c>
      <c r="S20" s="472">
        <v>1.6114063128014777E-2</v>
      </c>
      <c r="T20" s="472">
        <v>-2.3925905775883223</v>
      </c>
      <c r="U20" s="472">
        <v>-5.6755673529968362</v>
      </c>
      <c r="V20" s="472">
        <v>6.2005490628301914</v>
      </c>
      <c r="W20" s="473">
        <v>-7.7981153794555098</v>
      </c>
    </row>
    <row r="21" spans="14:23" x14ac:dyDescent="0.2">
      <c r="N21" s="359"/>
      <c r="O21" s="738"/>
      <c r="P21" s="550" t="s">
        <v>536</v>
      </c>
      <c r="Q21" s="546">
        <v>0</v>
      </c>
      <c r="R21" s="546">
        <v>0</v>
      </c>
      <c r="S21" s="546">
        <v>-4.7579820746221912E-2</v>
      </c>
      <c r="T21" s="546">
        <v>-0.21693386717140584</v>
      </c>
      <c r="U21" s="546">
        <v>-0.40492567130962698</v>
      </c>
      <c r="V21" s="546">
        <v>-4.2868886799965651</v>
      </c>
      <c r="W21" s="547">
        <v>0</v>
      </c>
    </row>
    <row r="22" spans="14:23" x14ac:dyDescent="0.2">
      <c r="N22" s="359"/>
      <c r="O22" s="739" t="s">
        <v>150</v>
      </c>
      <c r="P22" s="551" t="s">
        <v>139</v>
      </c>
      <c r="Q22" s="540">
        <v>-0.49180493512512413</v>
      </c>
      <c r="R22" s="540">
        <v>-4.895447173308618</v>
      </c>
      <c r="S22" s="540">
        <v>5.2571673424467136</v>
      </c>
      <c r="T22" s="540">
        <v>-3.8441466635773835</v>
      </c>
      <c r="U22" s="540">
        <v>-1.5512345630837459</v>
      </c>
      <c r="V22" s="541">
        <v>7.9340871777207695</v>
      </c>
      <c r="W22" s="541">
        <v>2.1098916505314804</v>
      </c>
    </row>
    <row r="23" spans="14:23" x14ac:dyDescent="0.2">
      <c r="N23" s="359"/>
      <c r="O23" s="740"/>
      <c r="P23" s="548" t="s">
        <v>147</v>
      </c>
      <c r="Q23" s="543">
        <v>1.8266033132530168</v>
      </c>
      <c r="R23" s="543">
        <v>-0.45412418906394691</v>
      </c>
      <c r="S23" s="543">
        <v>-1.2702734012748351E-4</v>
      </c>
      <c r="T23" s="543">
        <v>3.7090191395314136</v>
      </c>
      <c r="U23" s="543">
        <v>1.3452169550424813</v>
      </c>
      <c r="V23" s="544">
        <v>0.41496566923282785</v>
      </c>
      <c r="W23" s="544">
        <v>2.2617605188357572</v>
      </c>
    </row>
    <row r="24" spans="14:23" x14ac:dyDescent="0.2">
      <c r="N24" s="359"/>
      <c r="O24" s="740"/>
      <c r="P24" s="548" t="s">
        <v>140</v>
      </c>
      <c r="Q24" s="543">
        <v>-2.2310274126787704</v>
      </c>
      <c r="R24" s="543">
        <v>-4.4850307023867444</v>
      </c>
      <c r="S24" s="543">
        <v>5.3895308808863263</v>
      </c>
      <c r="T24" s="543">
        <v>-6.6824596187842289</v>
      </c>
      <c r="U24" s="543">
        <v>-2.771516518547628</v>
      </c>
      <c r="V24" s="544">
        <v>11.767819530293693</v>
      </c>
      <c r="W24" s="544">
        <v>-0.14848945605875485</v>
      </c>
    </row>
    <row r="25" spans="14:23" x14ac:dyDescent="0.2">
      <c r="N25" s="359"/>
      <c r="O25" s="741"/>
      <c r="P25" s="561" t="s">
        <v>536</v>
      </c>
      <c r="Q25" s="552">
        <v>0</v>
      </c>
      <c r="R25" s="553">
        <v>0</v>
      </c>
      <c r="S25" s="553">
        <v>-0.11828139995833453</v>
      </c>
      <c r="T25" s="553">
        <v>-0.45997227797739981</v>
      </c>
      <c r="U25" s="553">
        <v>-5.80585197909258E-2</v>
      </c>
      <c r="V25" s="554">
        <v>-3.741238317207177</v>
      </c>
      <c r="W25" s="555">
        <v>0</v>
      </c>
    </row>
    <row r="26" spans="14:23" x14ac:dyDescent="0.2">
      <c r="N26" s="359"/>
      <c r="O26" s="742" t="s">
        <v>142</v>
      </c>
      <c r="P26" s="551" t="s">
        <v>139</v>
      </c>
      <c r="Q26" s="543">
        <v>-0.28674257124652414</v>
      </c>
      <c r="R26" s="543">
        <v>1.5264348565931236</v>
      </c>
      <c r="S26" s="543">
        <v>-2.9626839988378961</v>
      </c>
      <c r="T26" s="543">
        <v>-2.5565044161019159</v>
      </c>
      <c r="U26" s="543">
        <v>-2.2622070879457823</v>
      </c>
      <c r="V26" s="544">
        <v>-3.4793613332557953</v>
      </c>
      <c r="W26" s="544">
        <v>-8.2710924204717031</v>
      </c>
    </row>
    <row r="27" spans="14:23" x14ac:dyDescent="0.2">
      <c r="N27" s="359"/>
      <c r="O27" s="743"/>
      <c r="P27" s="548" t="s">
        <v>147</v>
      </c>
      <c r="Q27" s="543">
        <v>-0.77073923281415446</v>
      </c>
      <c r="R27" s="543">
        <v>0.62562491611004489</v>
      </c>
      <c r="S27" s="543">
        <v>-6.4823458487239805E-5</v>
      </c>
      <c r="T27" s="543">
        <v>-0.52742981746506246</v>
      </c>
      <c r="U27" s="543">
        <v>-1.9567780169608398</v>
      </c>
      <c r="V27" s="544">
        <v>1.4560883232277533</v>
      </c>
      <c r="W27" s="544">
        <v>1.5920900427036599</v>
      </c>
    </row>
    <row r="28" spans="14:23" x14ac:dyDescent="0.2">
      <c r="N28" s="359"/>
      <c r="O28" s="743"/>
      <c r="P28" s="542" t="s">
        <v>140</v>
      </c>
      <c r="Q28" s="543">
        <v>0.49605855965598522</v>
      </c>
      <c r="R28" s="543">
        <v>0.29419833297333398</v>
      </c>
      <c r="S28" s="543">
        <v>-2.9626245329315353</v>
      </c>
      <c r="T28" s="543">
        <v>-4.7254155580166142</v>
      </c>
      <c r="U28" s="543">
        <v>-3.1570786159327113</v>
      </c>
      <c r="V28" s="544">
        <v>1.8413696644933921</v>
      </c>
      <c r="W28" s="544">
        <v>-8.2924507933526144</v>
      </c>
    </row>
    <row r="29" spans="14:23" x14ac:dyDescent="0.2">
      <c r="N29" s="359"/>
      <c r="O29" s="744"/>
      <c r="P29" s="561" t="s">
        <v>536</v>
      </c>
      <c r="Q29" s="556">
        <v>0</v>
      </c>
      <c r="R29" s="556">
        <v>0.58288625566966701</v>
      </c>
      <c r="S29" s="556">
        <v>0</v>
      </c>
      <c r="T29" s="556">
        <v>3.0541977642909117</v>
      </c>
      <c r="U29" s="556">
        <v>3.1143392452226308</v>
      </c>
      <c r="V29" s="557">
        <v>-5.0707400833464575</v>
      </c>
      <c r="W29" s="558">
        <v>-1.3844265388104802</v>
      </c>
    </row>
    <row r="30" spans="14:23" x14ac:dyDescent="0.2">
      <c r="N30" s="359"/>
    </row>
    <row r="31" spans="14:23" x14ac:dyDescent="0.2">
      <c r="N31" s="359"/>
    </row>
    <row r="32" spans="14:23" x14ac:dyDescent="0.2">
      <c r="N32" s="359"/>
    </row>
    <row r="33" spans="2:15" x14ac:dyDescent="0.2">
      <c r="N33" s="359"/>
    </row>
    <row r="34" spans="2:15" x14ac:dyDescent="0.2">
      <c r="N34" s="359"/>
    </row>
    <row r="35" spans="2:15" x14ac:dyDescent="0.2">
      <c r="N35" s="359"/>
    </row>
    <row r="36" spans="2:15" x14ac:dyDescent="0.2">
      <c r="N36" s="359"/>
    </row>
    <row r="37" spans="2:15" x14ac:dyDescent="0.2">
      <c r="N37" s="359"/>
    </row>
    <row r="38" spans="2:15" x14ac:dyDescent="0.2">
      <c r="N38" s="359"/>
    </row>
    <row r="39" spans="2:15" x14ac:dyDescent="0.2">
      <c r="N39" s="359"/>
    </row>
    <row r="40" spans="2:15" x14ac:dyDescent="0.2">
      <c r="B40" s="99"/>
      <c r="C40" s="99"/>
      <c r="D40" s="99"/>
      <c r="E40" s="99"/>
      <c r="N40" s="359"/>
    </row>
    <row r="41" spans="2:15" x14ac:dyDescent="0.2">
      <c r="B41" s="99"/>
      <c r="C41" s="99"/>
      <c r="D41" s="99"/>
      <c r="E41" s="99"/>
      <c r="N41" s="359"/>
    </row>
    <row r="42" spans="2:15" x14ac:dyDescent="0.2">
      <c r="B42" s="99"/>
      <c r="C42" s="99"/>
      <c r="D42" s="99"/>
      <c r="E42" s="99"/>
      <c r="N42" s="359"/>
    </row>
    <row r="43" spans="2:15" x14ac:dyDescent="0.2">
      <c r="N43" s="359"/>
    </row>
    <row r="44" spans="2:15" x14ac:dyDescent="0.2">
      <c r="N44" s="359"/>
    </row>
    <row r="45" spans="2:15" x14ac:dyDescent="0.2">
      <c r="N45" s="359"/>
    </row>
    <row r="46" spans="2:15" x14ac:dyDescent="0.2">
      <c r="N46" s="359"/>
    </row>
    <row r="47" spans="2:15" x14ac:dyDescent="0.2">
      <c r="N47" s="359"/>
    </row>
    <row r="48" spans="2:15" x14ac:dyDescent="0.2">
      <c r="N48" s="359"/>
      <c r="O48" s="359"/>
    </row>
    <row r="49" spans="1:15" x14ac:dyDescent="0.2">
      <c r="N49" s="359"/>
      <c r="O49" s="359"/>
    </row>
    <row r="50" spans="1:15" x14ac:dyDescent="0.2">
      <c r="N50" s="359"/>
      <c r="O50" s="359"/>
    </row>
    <row r="51" spans="1:15" x14ac:dyDescent="0.2">
      <c r="N51" s="359"/>
      <c r="O51" s="359"/>
    </row>
    <row r="52" spans="1:15" x14ac:dyDescent="0.2">
      <c r="N52" s="359"/>
      <c r="O52" s="359"/>
    </row>
    <row r="53" spans="1:15" x14ac:dyDescent="0.2">
      <c r="N53" s="359"/>
      <c r="O53" s="359"/>
    </row>
    <row r="54" spans="1:15" ht="15" thickBot="1" x14ac:dyDescent="0.25">
      <c r="A54" s="718" t="s">
        <v>438</v>
      </c>
      <c r="B54" s="718"/>
      <c r="C54" s="718"/>
      <c r="D54" s="718"/>
      <c r="E54" s="718"/>
      <c r="F54" s="718"/>
      <c r="G54" s="718"/>
      <c r="H54" s="718"/>
      <c r="I54" s="718"/>
      <c r="J54" s="718"/>
      <c r="K54" s="718"/>
      <c r="L54" s="719"/>
      <c r="N54" s="359"/>
      <c r="O54" s="359"/>
    </row>
    <row r="55" spans="1:15" x14ac:dyDescent="0.2">
      <c r="N55" s="359"/>
      <c r="O55" s="359"/>
    </row>
    <row r="56" spans="1:15" x14ac:dyDescent="0.2">
      <c r="N56" s="359"/>
      <c r="O56" s="359"/>
    </row>
    <row r="57" spans="1:15" x14ac:dyDescent="0.2">
      <c r="N57" s="359"/>
      <c r="O57" s="359"/>
    </row>
    <row r="58" spans="1:15" x14ac:dyDescent="0.2">
      <c r="N58" s="359"/>
      <c r="O58" s="359"/>
    </row>
    <row r="59" spans="1:15" x14ac:dyDescent="0.2">
      <c r="N59" s="359"/>
      <c r="O59" s="359"/>
    </row>
    <row r="60" spans="1:15" x14ac:dyDescent="0.2">
      <c r="N60" s="359"/>
      <c r="O60" s="359"/>
    </row>
    <row r="61" spans="1:15" x14ac:dyDescent="0.2">
      <c r="N61" s="359"/>
      <c r="O61" s="359"/>
    </row>
    <row r="62" spans="1:15" x14ac:dyDescent="0.2">
      <c r="N62" s="359"/>
      <c r="O62" s="359"/>
    </row>
    <row r="63" spans="1:15" x14ac:dyDescent="0.2">
      <c r="N63" s="359"/>
      <c r="O63" s="359"/>
    </row>
    <row r="64" spans="1:15" x14ac:dyDescent="0.2">
      <c r="N64" s="359"/>
      <c r="O64" s="359"/>
    </row>
    <row r="65" spans="14:15" x14ac:dyDescent="0.2">
      <c r="N65" s="359"/>
      <c r="O65" s="359"/>
    </row>
    <row r="66" spans="14:15" x14ac:dyDescent="0.2">
      <c r="N66" s="359"/>
      <c r="O66" s="359"/>
    </row>
    <row r="67" spans="14:15" x14ac:dyDescent="0.2">
      <c r="N67" s="359"/>
      <c r="O67" s="359"/>
    </row>
    <row r="68" spans="14:15" x14ac:dyDescent="0.2">
      <c r="N68" s="359"/>
      <c r="O68" s="359"/>
    </row>
    <row r="69" spans="14:15" x14ac:dyDescent="0.2">
      <c r="N69" s="359"/>
      <c r="O69" s="359"/>
    </row>
    <row r="70" spans="14:15" x14ac:dyDescent="0.2">
      <c r="N70" s="359"/>
      <c r="O70" s="359"/>
    </row>
    <row r="71" spans="14:15" x14ac:dyDescent="0.2">
      <c r="N71" s="359"/>
      <c r="O71" s="359"/>
    </row>
    <row r="72" spans="14:15" x14ac:dyDescent="0.2">
      <c r="N72" s="359"/>
      <c r="O72" s="359"/>
    </row>
    <row r="73" spans="14:15" x14ac:dyDescent="0.2">
      <c r="N73" s="359"/>
      <c r="O73" s="359"/>
    </row>
    <row r="74" spans="14:15" x14ac:dyDescent="0.2">
      <c r="N74" s="359"/>
      <c r="O74" s="359"/>
    </row>
    <row r="75" spans="14:15" x14ac:dyDescent="0.2">
      <c r="N75" s="359"/>
      <c r="O75" s="359"/>
    </row>
    <row r="76" spans="14:15" x14ac:dyDescent="0.2">
      <c r="N76" s="359"/>
      <c r="O76" s="359"/>
    </row>
    <row r="77" spans="14:15" x14ac:dyDescent="0.2">
      <c r="N77" s="359"/>
      <c r="O77" s="359"/>
    </row>
    <row r="78" spans="14:15" x14ac:dyDescent="0.2">
      <c r="N78" s="359"/>
      <c r="O78" s="359"/>
    </row>
    <row r="79" spans="14:15" x14ac:dyDescent="0.2">
      <c r="N79" s="359"/>
      <c r="O79" s="359"/>
    </row>
    <row r="80" spans="14:15" x14ac:dyDescent="0.2">
      <c r="N80" s="359"/>
      <c r="O80" s="359"/>
    </row>
    <row r="81" spans="14:15" x14ac:dyDescent="0.2">
      <c r="N81" s="359"/>
      <c r="O81" s="359"/>
    </row>
    <row r="82" spans="14:15" x14ac:dyDescent="0.2">
      <c r="N82" s="359"/>
      <c r="O82" s="359"/>
    </row>
    <row r="83" spans="14:15" x14ac:dyDescent="0.2">
      <c r="N83" s="359"/>
      <c r="O83" s="359"/>
    </row>
    <row r="84" spans="14:15" x14ac:dyDescent="0.2">
      <c r="N84" s="359"/>
      <c r="O84" s="359"/>
    </row>
    <row r="85" spans="14:15" x14ac:dyDescent="0.2">
      <c r="N85" s="359"/>
      <c r="O85" s="359"/>
    </row>
    <row r="86" spans="14:15" x14ac:dyDescent="0.2">
      <c r="N86" s="359"/>
      <c r="O86" s="359"/>
    </row>
    <row r="87" spans="14:15" x14ac:dyDescent="0.2">
      <c r="N87" s="359"/>
      <c r="O87" s="359"/>
    </row>
    <row r="88" spans="14:15" x14ac:dyDescent="0.2">
      <c r="N88" s="359"/>
      <c r="O88" s="359"/>
    </row>
    <row r="89" spans="14:15" x14ac:dyDescent="0.2">
      <c r="N89" s="359"/>
      <c r="O89" s="359"/>
    </row>
    <row r="90" spans="14:15" x14ac:dyDescent="0.2">
      <c r="N90" s="359"/>
      <c r="O90" s="359"/>
    </row>
    <row r="91" spans="14:15" x14ac:dyDescent="0.2">
      <c r="N91" s="359"/>
      <c r="O91" s="359"/>
    </row>
    <row r="92" spans="14:15" x14ac:dyDescent="0.2">
      <c r="N92" s="359"/>
      <c r="O92" s="359"/>
    </row>
    <row r="93" spans="14:15" x14ac:dyDescent="0.2">
      <c r="N93" s="359"/>
      <c r="O93" s="359"/>
    </row>
    <row r="94" spans="14:15" x14ac:dyDescent="0.2">
      <c r="N94" s="359"/>
      <c r="O94" s="359"/>
    </row>
    <row r="95" spans="14:15" x14ac:dyDescent="0.2">
      <c r="N95" s="359"/>
      <c r="O95" s="359"/>
    </row>
    <row r="96" spans="14:15" x14ac:dyDescent="0.2">
      <c r="N96" s="359"/>
      <c r="O96" s="359"/>
    </row>
    <row r="97" spans="14:15" x14ac:dyDescent="0.2">
      <c r="N97" s="359"/>
      <c r="O97" s="359"/>
    </row>
    <row r="98" spans="14:15" x14ac:dyDescent="0.2">
      <c r="N98" s="359"/>
      <c r="O98" s="359"/>
    </row>
    <row r="99" spans="14:15" x14ac:dyDescent="0.2">
      <c r="N99" s="359"/>
      <c r="O99" s="359"/>
    </row>
    <row r="100" spans="14:15" x14ac:dyDescent="0.2">
      <c r="N100" s="359"/>
      <c r="O100" s="359"/>
    </row>
    <row r="101" spans="14:15" x14ac:dyDescent="0.2">
      <c r="N101" s="359"/>
      <c r="O101" s="359"/>
    </row>
    <row r="102" spans="14:15" x14ac:dyDescent="0.2">
      <c r="N102" s="359"/>
      <c r="O102" s="359"/>
    </row>
    <row r="103" spans="14:15" x14ac:dyDescent="0.2">
      <c r="N103" s="359"/>
      <c r="O103" s="359"/>
    </row>
    <row r="104" spans="14:15" x14ac:dyDescent="0.2">
      <c r="N104" s="359"/>
      <c r="O104" s="359"/>
    </row>
    <row r="105" spans="14:15" x14ac:dyDescent="0.2">
      <c r="N105" s="359"/>
      <c r="O105" s="359"/>
    </row>
    <row r="106" spans="14:15" x14ac:dyDescent="0.2">
      <c r="N106" s="359"/>
      <c r="O106" s="359"/>
    </row>
    <row r="107" spans="14:15" x14ac:dyDescent="0.2">
      <c r="N107" s="359"/>
      <c r="O107" s="359"/>
    </row>
    <row r="108" spans="14:15" x14ac:dyDescent="0.2">
      <c r="N108" s="359"/>
      <c r="O108" s="359"/>
    </row>
    <row r="109" spans="14:15" x14ac:dyDescent="0.2">
      <c r="N109" s="359"/>
      <c r="O109" s="359"/>
    </row>
    <row r="110" spans="14:15" x14ac:dyDescent="0.2">
      <c r="N110" s="359"/>
      <c r="O110" s="359"/>
    </row>
    <row r="111" spans="14:15" x14ac:dyDescent="0.2">
      <c r="N111" s="359"/>
      <c r="O111" s="359"/>
    </row>
    <row r="112" spans="14:15" x14ac:dyDescent="0.2">
      <c r="N112" s="359"/>
      <c r="O112" s="359"/>
    </row>
    <row r="113" spans="14:15" x14ac:dyDescent="0.2">
      <c r="N113" s="359"/>
      <c r="O113" s="359"/>
    </row>
    <row r="114" spans="14:15" x14ac:dyDescent="0.2">
      <c r="N114" s="359"/>
      <c r="O114" s="359"/>
    </row>
    <row r="115" spans="14:15" x14ac:dyDescent="0.2">
      <c r="N115" s="359"/>
      <c r="O115" s="359"/>
    </row>
    <row r="116" spans="14:15" x14ac:dyDescent="0.2">
      <c r="N116" s="359"/>
      <c r="O116" s="359"/>
    </row>
    <row r="117" spans="14:15" x14ac:dyDescent="0.2">
      <c r="N117" s="359"/>
      <c r="O117" s="359"/>
    </row>
    <row r="118" spans="14:15" x14ac:dyDescent="0.2">
      <c r="N118" s="359"/>
      <c r="O118" s="359"/>
    </row>
    <row r="119" spans="14:15" x14ac:dyDescent="0.2">
      <c r="N119" s="359"/>
      <c r="O119" s="359"/>
    </row>
    <row r="120" spans="14:15" x14ac:dyDescent="0.2">
      <c r="N120" s="359"/>
      <c r="O120" s="359"/>
    </row>
    <row r="121" spans="14:15" x14ac:dyDescent="0.2">
      <c r="N121" s="359"/>
      <c r="O121" s="359"/>
    </row>
    <row r="122" spans="14:15" x14ac:dyDescent="0.2">
      <c r="N122" s="359"/>
      <c r="O122" s="359"/>
    </row>
    <row r="123" spans="14:15" x14ac:dyDescent="0.2">
      <c r="N123" s="359"/>
      <c r="O123" s="359"/>
    </row>
    <row r="124" spans="14:15" x14ac:dyDescent="0.2">
      <c r="N124" s="359"/>
      <c r="O124" s="359"/>
    </row>
    <row r="125" spans="14:15" x14ac:dyDescent="0.2">
      <c r="N125" s="359"/>
      <c r="O125" s="359"/>
    </row>
    <row r="126" spans="14:15" x14ac:dyDescent="0.2">
      <c r="N126" s="359"/>
      <c r="O126" s="359"/>
    </row>
    <row r="127" spans="14:15" x14ac:dyDescent="0.2">
      <c r="N127" s="359"/>
      <c r="O127" s="359"/>
    </row>
    <row r="128" spans="14:15" x14ac:dyDescent="0.2">
      <c r="N128" s="359"/>
      <c r="O128" s="359"/>
    </row>
    <row r="129" spans="14:15" x14ac:dyDescent="0.2">
      <c r="N129" s="359"/>
      <c r="O129" s="359"/>
    </row>
    <row r="130" spans="14:15" x14ac:dyDescent="0.2">
      <c r="N130" s="359"/>
      <c r="O130" s="359"/>
    </row>
    <row r="131" spans="14:15" x14ac:dyDescent="0.2">
      <c r="N131" s="359"/>
      <c r="O131" s="359"/>
    </row>
    <row r="132" spans="14:15" x14ac:dyDescent="0.2">
      <c r="N132" s="359"/>
      <c r="O132" s="359"/>
    </row>
    <row r="133" spans="14:15" x14ac:dyDescent="0.2">
      <c r="N133" s="359"/>
      <c r="O133" s="359"/>
    </row>
    <row r="134" spans="14:15" x14ac:dyDescent="0.2">
      <c r="N134" s="359"/>
      <c r="O134" s="359"/>
    </row>
    <row r="135" spans="14:15" x14ac:dyDescent="0.2">
      <c r="N135" s="359"/>
      <c r="O135" s="359"/>
    </row>
    <row r="136" spans="14:15" x14ac:dyDescent="0.2">
      <c r="N136" s="359"/>
      <c r="O136" s="359"/>
    </row>
    <row r="137" spans="14:15" x14ac:dyDescent="0.2">
      <c r="N137" s="359"/>
      <c r="O137" s="359"/>
    </row>
    <row r="138" spans="14:15" x14ac:dyDescent="0.2">
      <c r="N138" s="359"/>
      <c r="O138" s="359"/>
    </row>
    <row r="139" spans="14:15" x14ac:dyDescent="0.2">
      <c r="N139" s="359"/>
      <c r="O139" s="359"/>
    </row>
    <row r="140" spans="14:15" x14ac:dyDescent="0.2">
      <c r="N140" s="359"/>
      <c r="O140" s="359"/>
    </row>
    <row r="141" spans="14:15" x14ac:dyDescent="0.2">
      <c r="N141" s="359"/>
      <c r="O141" s="359"/>
    </row>
    <row r="142" spans="14:15" x14ac:dyDescent="0.2">
      <c r="N142" s="359"/>
      <c r="O142" s="359"/>
    </row>
    <row r="143" spans="14:15" x14ac:dyDescent="0.2">
      <c r="N143" s="359"/>
      <c r="O143" s="359"/>
    </row>
    <row r="144" spans="14:15" x14ac:dyDescent="0.2">
      <c r="N144" s="359"/>
      <c r="O144" s="359"/>
    </row>
    <row r="145" spans="14:15" x14ac:dyDescent="0.2">
      <c r="N145" s="359"/>
      <c r="O145" s="359"/>
    </row>
    <row r="146" spans="14:15" x14ac:dyDescent="0.2">
      <c r="N146" s="359"/>
      <c r="O146" s="359"/>
    </row>
    <row r="147" spans="14:15" x14ac:dyDescent="0.2">
      <c r="N147" s="359"/>
      <c r="O147" s="359"/>
    </row>
    <row r="148" spans="14:15" x14ac:dyDescent="0.2">
      <c r="N148" s="359"/>
      <c r="O148" s="359"/>
    </row>
    <row r="149" spans="14:15" x14ac:dyDescent="0.2">
      <c r="N149" s="359"/>
      <c r="O149" s="359"/>
    </row>
    <row r="150" spans="14:15" x14ac:dyDescent="0.2">
      <c r="N150" s="359"/>
      <c r="O150" s="359"/>
    </row>
    <row r="151" spans="14:15" x14ac:dyDescent="0.2">
      <c r="N151" s="359"/>
      <c r="O151" s="359"/>
    </row>
    <row r="152" spans="14:15" x14ac:dyDescent="0.2">
      <c r="N152" s="359"/>
      <c r="O152" s="359"/>
    </row>
    <row r="153" spans="14:15" x14ac:dyDescent="0.2">
      <c r="N153" s="359"/>
      <c r="O153" s="359"/>
    </row>
    <row r="154" spans="14:15" x14ac:dyDescent="0.2">
      <c r="N154" s="359"/>
      <c r="O154" s="359"/>
    </row>
    <row r="155" spans="14:15" x14ac:dyDescent="0.2">
      <c r="N155" s="359"/>
      <c r="O155" s="359"/>
    </row>
    <row r="156" spans="14:15" x14ac:dyDescent="0.2">
      <c r="N156" s="359"/>
      <c r="O156" s="359"/>
    </row>
    <row r="157" spans="14:15" x14ac:dyDescent="0.2">
      <c r="N157" s="359"/>
      <c r="O157" s="359"/>
    </row>
    <row r="158" spans="14:15" x14ac:dyDescent="0.2">
      <c r="N158" s="359"/>
      <c r="O158" s="359"/>
    </row>
    <row r="159" spans="14:15" x14ac:dyDescent="0.2">
      <c r="N159" s="359"/>
      <c r="O159" s="359"/>
    </row>
    <row r="160" spans="14:15" x14ac:dyDescent="0.2">
      <c r="N160" s="359"/>
      <c r="O160" s="359"/>
    </row>
    <row r="161" spans="14:15" x14ac:dyDescent="0.2">
      <c r="N161" s="359"/>
      <c r="O161" s="359"/>
    </row>
    <row r="162" spans="14:15" x14ac:dyDescent="0.2">
      <c r="N162" s="359"/>
      <c r="O162" s="359"/>
    </row>
    <row r="163" spans="14:15" x14ac:dyDescent="0.2">
      <c r="N163" s="359"/>
      <c r="O163" s="359"/>
    </row>
    <row r="164" spans="14:15" x14ac:dyDescent="0.2">
      <c r="N164" s="359"/>
      <c r="O164" s="359"/>
    </row>
    <row r="165" spans="14:15" x14ac:dyDescent="0.2">
      <c r="N165" s="359"/>
      <c r="O165" s="359"/>
    </row>
    <row r="166" spans="14:15" x14ac:dyDescent="0.2">
      <c r="N166" s="359"/>
      <c r="O166" s="359"/>
    </row>
    <row r="167" spans="14:15" x14ac:dyDescent="0.2">
      <c r="N167" s="359"/>
      <c r="O167" s="359"/>
    </row>
    <row r="168" spans="14:15" x14ac:dyDescent="0.2">
      <c r="N168" s="359"/>
      <c r="O168" s="359"/>
    </row>
    <row r="169" spans="14:15" x14ac:dyDescent="0.2">
      <c r="N169" s="359"/>
      <c r="O169" s="359"/>
    </row>
    <row r="170" spans="14:15" x14ac:dyDescent="0.2">
      <c r="N170" s="359"/>
      <c r="O170" s="359"/>
    </row>
    <row r="171" spans="14:15" x14ac:dyDescent="0.2">
      <c r="N171" s="359"/>
      <c r="O171" s="359"/>
    </row>
    <row r="172" spans="14:15" x14ac:dyDescent="0.2">
      <c r="N172" s="359"/>
      <c r="O172" s="359"/>
    </row>
    <row r="173" spans="14:15" x14ac:dyDescent="0.2">
      <c r="N173" s="359"/>
      <c r="O173" s="359"/>
    </row>
    <row r="174" spans="14:15" x14ac:dyDescent="0.2">
      <c r="N174" s="359"/>
      <c r="O174" s="359"/>
    </row>
    <row r="175" spans="14:15" x14ac:dyDescent="0.2">
      <c r="N175" s="359"/>
      <c r="O175" s="359"/>
    </row>
    <row r="176" spans="14:15" x14ac:dyDescent="0.2">
      <c r="N176" s="359"/>
      <c r="O176" s="359"/>
    </row>
    <row r="177" spans="14:15" x14ac:dyDescent="0.2">
      <c r="N177" s="359"/>
      <c r="O177" s="359"/>
    </row>
    <row r="178" spans="14:15" x14ac:dyDescent="0.2">
      <c r="N178" s="359"/>
      <c r="O178" s="359"/>
    </row>
    <row r="179" spans="14:15" x14ac:dyDescent="0.2">
      <c r="N179" s="359"/>
      <c r="O179" s="359"/>
    </row>
    <row r="180" spans="14:15" x14ac:dyDescent="0.2">
      <c r="N180" s="359"/>
      <c r="O180" s="359"/>
    </row>
    <row r="181" spans="14:15" x14ac:dyDescent="0.2">
      <c r="N181" s="359"/>
      <c r="O181" s="359"/>
    </row>
    <row r="182" spans="14:15" x14ac:dyDescent="0.2">
      <c r="N182" s="359"/>
      <c r="O182" s="359"/>
    </row>
    <row r="183" spans="14:15" x14ac:dyDescent="0.2">
      <c r="N183" s="359"/>
      <c r="O183" s="359"/>
    </row>
    <row r="184" spans="14:15" x14ac:dyDescent="0.2">
      <c r="N184" s="359"/>
      <c r="O184" s="359"/>
    </row>
    <row r="185" spans="14:15" x14ac:dyDescent="0.2">
      <c r="N185" s="359"/>
      <c r="O185" s="359"/>
    </row>
    <row r="186" spans="14:15" x14ac:dyDescent="0.2">
      <c r="N186" s="359"/>
      <c r="O186" s="359"/>
    </row>
    <row r="187" spans="14:15" x14ac:dyDescent="0.2">
      <c r="N187" s="359"/>
      <c r="O187" s="359"/>
    </row>
    <row r="188" spans="14:15" x14ac:dyDescent="0.2">
      <c r="N188" s="359"/>
      <c r="O188" s="359"/>
    </row>
    <row r="189" spans="14:15" x14ac:dyDescent="0.2">
      <c r="N189" s="359"/>
      <c r="O189" s="359"/>
    </row>
    <row r="190" spans="14:15" x14ac:dyDescent="0.2">
      <c r="N190" s="359"/>
      <c r="O190" s="359"/>
    </row>
    <row r="191" spans="14:15" x14ac:dyDescent="0.2">
      <c r="N191" s="359"/>
      <c r="O191" s="359"/>
    </row>
    <row r="192" spans="14:15" x14ac:dyDescent="0.2">
      <c r="N192" s="359"/>
      <c r="O192" s="359"/>
    </row>
    <row r="193" spans="14:15" x14ac:dyDescent="0.2">
      <c r="N193" s="359"/>
      <c r="O193" s="359"/>
    </row>
    <row r="194" spans="14:15" x14ac:dyDescent="0.2">
      <c r="N194" s="359"/>
      <c r="O194" s="359"/>
    </row>
    <row r="195" spans="14:15" x14ac:dyDescent="0.2">
      <c r="N195" s="359"/>
      <c r="O195" s="359"/>
    </row>
    <row r="196" spans="14:15" x14ac:dyDescent="0.2">
      <c r="N196" s="359"/>
      <c r="O196" s="359"/>
    </row>
    <row r="197" spans="14:15" x14ac:dyDescent="0.2">
      <c r="N197" s="359"/>
      <c r="O197" s="359"/>
    </row>
    <row r="198" spans="14:15" x14ac:dyDescent="0.2">
      <c r="N198" s="359"/>
      <c r="O198" s="359"/>
    </row>
    <row r="199" spans="14:15" x14ac:dyDescent="0.2">
      <c r="N199" s="359"/>
      <c r="O199" s="359"/>
    </row>
    <row r="200" spans="14:15" x14ac:dyDescent="0.2">
      <c r="N200" s="359"/>
      <c r="O200" s="359"/>
    </row>
    <row r="201" spans="14:15" x14ac:dyDescent="0.2">
      <c r="N201" s="359"/>
      <c r="O201" s="359"/>
    </row>
    <row r="202" spans="14:15" x14ac:dyDescent="0.2">
      <c r="N202" s="359"/>
      <c r="O202" s="359"/>
    </row>
    <row r="203" spans="14:15" x14ac:dyDescent="0.2">
      <c r="N203" s="359"/>
      <c r="O203" s="359"/>
    </row>
    <row r="204" spans="14:15" x14ac:dyDescent="0.2">
      <c r="N204" s="359"/>
      <c r="O204" s="359"/>
    </row>
    <row r="205" spans="14:15" x14ac:dyDescent="0.2">
      <c r="N205" s="359"/>
      <c r="O205" s="359"/>
    </row>
    <row r="206" spans="14:15" x14ac:dyDescent="0.2">
      <c r="N206" s="359"/>
      <c r="O206" s="359"/>
    </row>
    <row r="207" spans="14:15" x14ac:dyDescent="0.2">
      <c r="N207" s="359"/>
      <c r="O207" s="359"/>
    </row>
    <row r="208" spans="14:15" x14ac:dyDescent="0.2">
      <c r="N208" s="359"/>
      <c r="O208" s="359"/>
    </row>
    <row r="209" spans="14:15" x14ac:dyDescent="0.2">
      <c r="N209" s="359"/>
      <c r="O209" s="359"/>
    </row>
    <row r="210" spans="14:15" x14ac:dyDescent="0.2">
      <c r="N210" s="359"/>
      <c r="O210" s="359"/>
    </row>
    <row r="211" spans="14:15" x14ac:dyDescent="0.2">
      <c r="N211" s="359"/>
      <c r="O211" s="359"/>
    </row>
    <row r="212" spans="14:15" x14ac:dyDescent="0.2">
      <c r="N212" s="359"/>
      <c r="O212" s="359"/>
    </row>
    <row r="213" spans="14:15" x14ac:dyDescent="0.2">
      <c r="N213" s="359"/>
      <c r="O213" s="359"/>
    </row>
    <row r="214" spans="14:15" x14ac:dyDescent="0.2">
      <c r="N214" s="359"/>
      <c r="O214" s="359"/>
    </row>
    <row r="215" spans="14:15" x14ac:dyDescent="0.2">
      <c r="N215" s="359"/>
      <c r="O215" s="359"/>
    </row>
    <row r="216" spans="14:15" x14ac:dyDescent="0.2">
      <c r="N216" s="359"/>
      <c r="O216" s="359"/>
    </row>
    <row r="217" spans="14:15" x14ac:dyDescent="0.2">
      <c r="N217" s="359"/>
      <c r="O217" s="359"/>
    </row>
    <row r="218" spans="14:15" x14ac:dyDescent="0.2">
      <c r="N218" s="359"/>
      <c r="O218" s="359"/>
    </row>
    <row r="219" spans="14:15" x14ac:dyDescent="0.2">
      <c r="N219" s="359"/>
      <c r="O219" s="359"/>
    </row>
    <row r="220" spans="14:15" x14ac:dyDescent="0.2">
      <c r="N220" s="359"/>
      <c r="O220" s="359"/>
    </row>
    <row r="221" spans="14:15" x14ac:dyDescent="0.2">
      <c r="N221" s="359"/>
      <c r="O221" s="359"/>
    </row>
    <row r="222" spans="14:15" x14ac:dyDescent="0.2">
      <c r="N222" s="359"/>
      <c r="O222" s="359"/>
    </row>
    <row r="223" spans="14:15" x14ac:dyDescent="0.2">
      <c r="N223" s="359"/>
      <c r="O223" s="359"/>
    </row>
    <row r="224" spans="14:15" x14ac:dyDescent="0.2">
      <c r="N224" s="359"/>
      <c r="O224" s="359"/>
    </row>
    <row r="225" spans="14:15" x14ac:dyDescent="0.2">
      <c r="N225" s="359"/>
      <c r="O225" s="359"/>
    </row>
    <row r="226" spans="14:15" x14ac:dyDescent="0.2">
      <c r="N226" s="359"/>
      <c r="O226" s="359"/>
    </row>
    <row r="227" spans="14:15" x14ac:dyDescent="0.2">
      <c r="N227" s="359"/>
      <c r="O227" s="359"/>
    </row>
    <row r="228" spans="14:15" x14ac:dyDescent="0.2">
      <c r="N228" s="359"/>
      <c r="O228" s="359"/>
    </row>
    <row r="229" spans="14:15" x14ac:dyDescent="0.2">
      <c r="N229" s="359"/>
      <c r="O229" s="359"/>
    </row>
    <row r="230" spans="14:15" x14ac:dyDescent="0.2">
      <c r="N230" s="359"/>
      <c r="O230" s="359"/>
    </row>
    <row r="231" spans="14:15" x14ac:dyDescent="0.2">
      <c r="N231" s="359"/>
      <c r="O231" s="359"/>
    </row>
    <row r="232" spans="14:15" x14ac:dyDescent="0.2">
      <c r="N232" s="359"/>
      <c r="O232" s="359"/>
    </row>
    <row r="233" spans="14:15" x14ac:dyDescent="0.2">
      <c r="N233" s="359"/>
      <c r="O233" s="359"/>
    </row>
    <row r="234" spans="14:15" x14ac:dyDescent="0.2">
      <c r="N234" s="359"/>
      <c r="O234" s="359"/>
    </row>
    <row r="235" spans="14:15" x14ac:dyDescent="0.2">
      <c r="N235" s="359"/>
      <c r="O235" s="359"/>
    </row>
    <row r="236" spans="14:15" x14ac:dyDescent="0.2">
      <c r="N236" s="359"/>
      <c r="O236" s="359"/>
    </row>
    <row r="237" spans="14:15" x14ac:dyDescent="0.2">
      <c r="N237" s="359"/>
      <c r="O237" s="359"/>
    </row>
    <row r="238" spans="14:15" x14ac:dyDescent="0.2">
      <c r="N238" s="359"/>
      <c r="O238" s="359"/>
    </row>
    <row r="239" spans="14:15" x14ac:dyDescent="0.2">
      <c r="N239" s="359"/>
      <c r="O239" s="359"/>
    </row>
    <row r="240" spans="14:15" x14ac:dyDescent="0.2">
      <c r="N240" s="359"/>
      <c r="O240" s="359"/>
    </row>
    <row r="241" spans="14:15" x14ac:dyDescent="0.2">
      <c r="N241" s="359"/>
      <c r="O241" s="359"/>
    </row>
    <row r="242" spans="14:15" x14ac:dyDescent="0.2">
      <c r="N242" s="359"/>
      <c r="O242" s="359"/>
    </row>
    <row r="243" spans="14:15" x14ac:dyDescent="0.2">
      <c r="N243" s="359"/>
      <c r="O243" s="359"/>
    </row>
    <row r="244" spans="14:15" x14ac:dyDescent="0.2">
      <c r="N244" s="359"/>
      <c r="O244" s="359"/>
    </row>
    <row r="245" spans="14:15" x14ac:dyDescent="0.2">
      <c r="N245" s="359"/>
      <c r="O245" s="359"/>
    </row>
    <row r="246" spans="14:15" x14ac:dyDescent="0.2">
      <c r="N246" s="359"/>
      <c r="O246" s="359"/>
    </row>
    <row r="247" spans="14:15" x14ac:dyDescent="0.2">
      <c r="N247" s="359"/>
      <c r="O247" s="359"/>
    </row>
    <row r="248" spans="14:15" x14ac:dyDescent="0.2">
      <c r="N248" s="359"/>
      <c r="O248" s="359"/>
    </row>
    <row r="249" spans="14:15" x14ac:dyDescent="0.2">
      <c r="N249" s="359"/>
      <c r="O249" s="359"/>
    </row>
    <row r="250" spans="14:15" x14ac:dyDescent="0.2">
      <c r="N250" s="359"/>
      <c r="O250" s="359"/>
    </row>
    <row r="251" spans="14:15" x14ac:dyDescent="0.2">
      <c r="N251" s="359"/>
      <c r="O251" s="359"/>
    </row>
    <row r="252" spans="14:15" x14ac:dyDescent="0.2">
      <c r="N252" s="359"/>
      <c r="O252" s="359"/>
    </row>
    <row r="253" spans="14:15" x14ac:dyDescent="0.2">
      <c r="N253" s="359"/>
      <c r="O253" s="359"/>
    </row>
    <row r="254" spans="14:15" x14ac:dyDescent="0.2">
      <c r="N254" s="359"/>
      <c r="O254" s="359"/>
    </row>
    <row r="255" spans="14:15" x14ac:dyDescent="0.2">
      <c r="N255" s="359"/>
      <c r="O255" s="359"/>
    </row>
    <row r="256" spans="14:15" x14ac:dyDescent="0.2">
      <c r="N256" s="359"/>
      <c r="O256" s="359"/>
    </row>
    <row r="257" spans="14:15" x14ac:dyDescent="0.2">
      <c r="N257" s="359"/>
      <c r="O257" s="359"/>
    </row>
    <row r="258" spans="14:15" x14ac:dyDescent="0.2">
      <c r="N258" s="359"/>
      <c r="O258" s="359"/>
    </row>
    <row r="259" spans="14:15" x14ac:dyDescent="0.2">
      <c r="N259" s="359"/>
      <c r="O259" s="359"/>
    </row>
    <row r="260" spans="14:15" x14ac:dyDescent="0.2">
      <c r="N260" s="359"/>
      <c r="O260" s="359"/>
    </row>
    <row r="261" spans="14:15" x14ac:dyDescent="0.2">
      <c r="N261" s="359"/>
      <c r="O261" s="359"/>
    </row>
    <row r="262" spans="14:15" x14ac:dyDescent="0.2">
      <c r="N262" s="359"/>
      <c r="O262" s="359"/>
    </row>
    <row r="263" spans="14:15" x14ac:dyDescent="0.2">
      <c r="N263" s="359"/>
      <c r="O263" s="359"/>
    </row>
    <row r="264" spans="14:15" x14ac:dyDescent="0.2">
      <c r="N264" s="359"/>
      <c r="O264" s="359"/>
    </row>
    <row r="265" spans="14:15" x14ac:dyDescent="0.2">
      <c r="N265" s="359"/>
      <c r="O265" s="359"/>
    </row>
    <row r="266" spans="14:15" x14ac:dyDescent="0.2">
      <c r="N266" s="359"/>
      <c r="O266" s="359"/>
    </row>
    <row r="267" spans="14:15" x14ac:dyDescent="0.2">
      <c r="N267" s="359"/>
      <c r="O267" s="359"/>
    </row>
    <row r="268" spans="14:15" x14ac:dyDescent="0.2">
      <c r="N268" s="359"/>
      <c r="O268" s="359"/>
    </row>
    <row r="269" spans="14:15" x14ac:dyDescent="0.2">
      <c r="N269" s="359"/>
      <c r="O269" s="359"/>
    </row>
    <row r="270" spans="14:15" x14ac:dyDescent="0.2">
      <c r="N270" s="359"/>
      <c r="O270" s="359"/>
    </row>
    <row r="271" spans="14:15" x14ac:dyDescent="0.2">
      <c r="N271" s="359"/>
      <c r="O271" s="359"/>
    </row>
    <row r="272" spans="14:15" x14ac:dyDescent="0.2">
      <c r="N272" s="359"/>
      <c r="O272" s="359"/>
    </row>
    <row r="273" spans="14:15" x14ac:dyDescent="0.2">
      <c r="N273" s="359"/>
      <c r="O273" s="359"/>
    </row>
    <row r="274" spans="14:15" x14ac:dyDescent="0.2">
      <c r="N274" s="359"/>
      <c r="O274" s="359"/>
    </row>
    <row r="275" spans="14:15" x14ac:dyDescent="0.2">
      <c r="N275" s="359"/>
      <c r="O275" s="359"/>
    </row>
    <row r="276" spans="14:15" x14ac:dyDescent="0.2">
      <c r="N276" s="359"/>
      <c r="O276" s="359"/>
    </row>
    <row r="277" spans="14:15" x14ac:dyDescent="0.2">
      <c r="N277" s="359"/>
      <c r="O277" s="359"/>
    </row>
    <row r="278" spans="14:15" x14ac:dyDescent="0.2">
      <c r="N278" s="359"/>
      <c r="O278" s="359"/>
    </row>
    <row r="279" spans="14:15" x14ac:dyDescent="0.2">
      <c r="N279" s="359"/>
      <c r="O279" s="359"/>
    </row>
    <row r="280" spans="14:15" x14ac:dyDescent="0.2">
      <c r="N280" s="359"/>
      <c r="O280" s="359"/>
    </row>
    <row r="281" spans="14:15" x14ac:dyDescent="0.2">
      <c r="N281" s="359"/>
      <c r="O281" s="359"/>
    </row>
    <row r="282" spans="14:15" x14ac:dyDescent="0.2">
      <c r="N282" s="359"/>
      <c r="O282" s="359"/>
    </row>
    <row r="283" spans="14:15" x14ac:dyDescent="0.2">
      <c r="N283" s="359"/>
      <c r="O283" s="359"/>
    </row>
    <row r="284" spans="14:15" x14ac:dyDescent="0.2">
      <c r="N284" s="359"/>
      <c r="O284" s="359"/>
    </row>
    <row r="285" spans="14:15" x14ac:dyDescent="0.2">
      <c r="N285" s="359"/>
      <c r="O285" s="359"/>
    </row>
    <row r="286" spans="14:15" x14ac:dyDescent="0.2">
      <c r="N286" s="359"/>
      <c r="O286" s="359"/>
    </row>
    <row r="287" spans="14:15" x14ac:dyDescent="0.2">
      <c r="N287" s="359"/>
      <c r="O287" s="359"/>
    </row>
    <row r="288" spans="14:15" x14ac:dyDescent="0.2">
      <c r="N288" s="359"/>
      <c r="O288" s="359"/>
    </row>
    <row r="289" spans="14:15" x14ac:dyDescent="0.2">
      <c r="N289" s="359"/>
      <c r="O289" s="359"/>
    </row>
    <row r="290" spans="14:15" x14ac:dyDescent="0.2">
      <c r="N290" s="359"/>
      <c r="O290" s="359"/>
    </row>
    <row r="291" spans="14:15" x14ac:dyDescent="0.2">
      <c r="N291" s="359"/>
      <c r="O291" s="359"/>
    </row>
    <row r="292" spans="14:15" x14ac:dyDescent="0.2">
      <c r="N292" s="359"/>
      <c r="O292" s="359"/>
    </row>
    <row r="293" spans="14:15" x14ac:dyDescent="0.2">
      <c r="N293" s="359"/>
      <c r="O293" s="359"/>
    </row>
    <row r="294" spans="14:15" x14ac:dyDescent="0.2">
      <c r="N294" s="359"/>
      <c r="O294" s="359"/>
    </row>
    <row r="295" spans="14:15" x14ac:dyDescent="0.2">
      <c r="N295" s="359"/>
      <c r="O295" s="359"/>
    </row>
    <row r="296" spans="14:15" x14ac:dyDescent="0.2">
      <c r="N296" s="359"/>
      <c r="O296" s="359"/>
    </row>
    <row r="297" spans="14:15" x14ac:dyDescent="0.2">
      <c r="N297" s="359"/>
      <c r="O297" s="359"/>
    </row>
    <row r="298" spans="14:15" x14ac:dyDescent="0.2">
      <c r="N298" s="359"/>
      <c r="O298" s="359"/>
    </row>
    <row r="299" spans="14:15" x14ac:dyDescent="0.2">
      <c r="N299" s="359"/>
      <c r="O299" s="359"/>
    </row>
    <row r="300" spans="14:15" x14ac:dyDescent="0.2">
      <c r="N300" s="359"/>
      <c r="O300" s="359"/>
    </row>
    <row r="301" spans="14:15" x14ac:dyDescent="0.2">
      <c r="N301" s="359"/>
      <c r="O301" s="359"/>
    </row>
    <row r="302" spans="14:15" x14ac:dyDescent="0.2">
      <c r="N302" s="359"/>
      <c r="O302" s="359"/>
    </row>
    <row r="303" spans="14:15" x14ac:dyDescent="0.2">
      <c r="N303" s="359"/>
      <c r="O303" s="359"/>
    </row>
    <row r="304" spans="14:15" x14ac:dyDescent="0.2">
      <c r="N304" s="359"/>
      <c r="O304" s="359"/>
    </row>
    <row r="305" spans="14:15" x14ac:dyDescent="0.2">
      <c r="N305" s="359"/>
      <c r="O305" s="359"/>
    </row>
    <row r="306" spans="14:15" x14ac:dyDescent="0.2">
      <c r="N306" s="359"/>
      <c r="O306" s="359"/>
    </row>
    <row r="307" spans="14:15" x14ac:dyDescent="0.2">
      <c r="N307" s="359"/>
      <c r="O307" s="359"/>
    </row>
  </sheetData>
  <mergeCells count="10">
    <mergeCell ref="O18:O21"/>
    <mergeCell ref="O22:O25"/>
    <mergeCell ref="O26:O29"/>
    <mergeCell ref="A54:L54"/>
    <mergeCell ref="A1:B1"/>
    <mergeCell ref="O3:P3"/>
    <mergeCell ref="O4:O7"/>
    <mergeCell ref="O8:O11"/>
    <mergeCell ref="O12:O14"/>
    <mergeCell ref="O15:O17"/>
  </mergeCells>
  <hyperlinks>
    <hyperlink ref="A1:B1" location="Turinys!A34" display="↖ atgal į turinį"/>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272"/>
  <sheetViews>
    <sheetView showGridLines="0" showRowColHeaders="0" zoomScaleNormal="100" workbookViewId="0">
      <selection activeCell="D6" sqref="D6:H19"/>
    </sheetView>
  </sheetViews>
  <sheetFormatPr defaultRowHeight="14.25" x14ac:dyDescent="0.2"/>
  <cols>
    <col min="1" max="1" width="9" style="343"/>
    <col min="2" max="2" width="11.75" style="263" customWidth="1"/>
    <col min="3" max="3" width="26.625" style="263" customWidth="1"/>
    <col min="4" max="6" width="10.25" style="263" customWidth="1"/>
    <col min="7" max="8" width="9" style="263"/>
    <col min="9" max="9" width="9" style="98"/>
    <col min="10" max="10" width="10.5" style="98" customWidth="1"/>
    <col min="11" max="11" width="9" style="98"/>
    <col min="12" max="16384" width="9" style="263"/>
  </cols>
  <sheetData>
    <row r="1" spans="1:11" x14ac:dyDescent="0.2">
      <c r="A1" s="27" t="s">
        <v>0</v>
      </c>
      <c r="B1" s="354"/>
      <c r="C1" s="354"/>
      <c r="D1" s="76"/>
      <c r="E1" s="76"/>
      <c r="F1" s="76"/>
      <c r="G1" s="76"/>
      <c r="H1" s="76"/>
      <c r="I1" s="94"/>
      <c r="J1" s="94"/>
      <c r="K1" s="94"/>
    </row>
    <row r="2" spans="1:11" ht="15" thickBot="1" x14ac:dyDescent="0.25">
      <c r="B2" s="77"/>
      <c r="C2" s="77"/>
      <c r="D2" s="77"/>
      <c r="E2" s="77"/>
      <c r="F2" s="77"/>
      <c r="G2" s="77"/>
      <c r="H2" s="77"/>
      <c r="I2" s="94"/>
      <c r="J2" s="94"/>
      <c r="K2" s="94"/>
    </row>
    <row r="3" spans="1:11" ht="15" x14ac:dyDescent="0.2">
      <c r="B3" s="71" t="s">
        <v>403</v>
      </c>
      <c r="C3" s="71"/>
      <c r="D3" s="71"/>
      <c r="E3" s="71"/>
      <c r="F3" s="71"/>
      <c r="G3" s="71"/>
      <c r="H3" s="71"/>
      <c r="I3" s="71"/>
      <c r="J3" s="71"/>
      <c r="K3" s="94"/>
    </row>
    <row r="4" spans="1:11" x14ac:dyDescent="0.2">
      <c r="B4" s="95"/>
      <c r="C4" s="96"/>
      <c r="D4" s="95"/>
      <c r="E4" s="96"/>
      <c r="F4" s="95"/>
      <c r="G4" s="95"/>
      <c r="I4" s="94"/>
      <c r="J4" s="94"/>
      <c r="K4" s="94"/>
    </row>
    <row r="5" spans="1:11" ht="27" customHeight="1" x14ac:dyDescent="0.2">
      <c r="B5" s="294" t="s">
        <v>352</v>
      </c>
      <c r="C5" s="295" t="s">
        <v>353</v>
      </c>
      <c r="D5" s="295">
        <v>2014</v>
      </c>
      <c r="E5" s="295">
        <v>2015</v>
      </c>
      <c r="F5" s="295">
        <v>2016</v>
      </c>
      <c r="G5" s="295">
        <v>2017</v>
      </c>
      <c r="H5" s="296">
        <v>2018</v>
      </c>
      <c r="I5" s="94"/>
      <c r="J5" s="94"/>
      <c r="K5" s="94"/>
    </row>
    <row r="6" spans="1:11" ht="27.75" customHeight="1" x14ac:dyDescent="0.2">
      <c r="B6" s="297"/>
      <c r="C6" s="298" t="s">
        <v>54</v>
      </c>
      <c r="D6" s="474" t="s">
        <v>354</v>
      </c>
      <c r="E6" s="474">
        <v>85.8</v>
      </c>
      <c r="F6" s="474" t="s">
        <v>355</v>
      </c>
      <c r="G6" s="474" t="s">
        <v>356</v>
      </c>
      <c r="H6" s="474" t="s">
        <v>357</v>
      </c>
      <c r="I6" s="94"/>
      <c r="J6" s="94"/>
      <c r="K6" s="94"/>
    </row>
    <row r="7" spans="1:11" ht="15" customHeight="1" x14ac:dyDescent="0.2">
      <c r="B7" s="301" t="s">
        <v>158</v>
      </c>
      <c r="C7" s="302" t="s">
        <v>358</v>
      </c>
      <c r="D7" s="475" t="s">
        <v>359</v>
      </c>
      <c r="E7" s="475" t="s">
        <v>360</v>
      </c>
      <c r="F7" s="475" t="s">
        <v>361</v>
      </c>
      <c r="G7" s="475" t="s">
        <v>362</v>
      </c>
      <c r="H7" s="475" t="s">
        <v>363</v>
      </c>
      <c r="I7" s="94"/>
      <c r="J7" s="94"/>
      <c r="K7" s="94"/>
    </row>
    <row r="8" spans="1:11" ht="24" customHeight="1" x14ac:dyDescent="0.2">
      <c r="B8" s="301" t="s">
        <v>364</v>
      </c>
      <c r="C8" s="302" t="s">
        <v>55</v>
      </c>
      <c r="D8" s="475" t="s">
        <v>365</v>
      </c>
      <c r="E8" s="475" t="s">
        <v>366</v>
      </c>
      <c r="F8" s="475" t="s">
        <v>367</v>
      </c>
      <c r="G8" s="475" t="s">
        <v>368</v>
      </c>
      <c r="H8" s="475">
        <v>4.3</v>
      </c>
      <c r="I8" s="94"/>
      <c r="J8" s="94"/>
      <c r="K8" s="94"/>
    </row>
    <row r="9" spans="1:11" ht="25.5" customHeight="1" x14ac:dyDescent="0.2">
      <c r="B9" s="301" t="s">
        <v>369</v>
      </c>
      <c r="C9" s="302" t="s">
        <v>56</v>
      </c>
      <c r="D9" s="475">
        <v>15.3</v>
      </c>
      <c r="E9" s="475">
        <v>12</v>
      </c>
      <c r="F9" s="475">
        <v>8.6</v>
      </c>
      <c r="G9" s="475" t="s">
        <v>370</v>
      </c>
      <c r="H9" s="475" t="s">
        <v>371</v>
      </c>
      <c r="I9" s="94"/>
      <c r="J9" s="94"/>
      <c r="K9" s="94"/>
    </row>
    <row r="10" spans="1:11" ht="15" customHeight="1" x14ac:dyDescent="0.2">
      <c r="B10" s="301" t="s">
        <v>372</v>
      </c>
      <c r="C10" s="302" t="s">
        <v>168</v>
      </c>
      <c r="D10" s="475" t="s">
        <v>373</v>
      </c>
      <c r="E10" s="475" t="s">
        <v>374</v>
      </c>
      <c r="F10" s="475" t="s">
        <v>375</v>
      </c>
      <c r="G10" s="475" t="s">
        <v>376</v>
      </c>
      <c r="H10" s="475">
        <v>4</v>
      </c>
      <c r="I10" s="94"/>
      <c r="J10" s="94"/>
      <c r="K10" s="94"/>
    </row>
    <row r="11" spans="1:11" ht="15" customHeight="1" x14ac:dyDescent="0.2">
      <c r="B11" s="301" t="s">
        <v>377</v>
      </c>
      <c r="C11" s="302" t="s">
        <v>290</v>
      </c>
      <c r="D11" s="475" t="s">
        <v>378</v>
      </c>
      <c r="E11" s="475">
        <v>2.9</v>
      </c>
      <c r="F11" s="475">
        <v>34.9</v>
      </c>
      <c r="G11" s="475">
        <v>3.2</v>
      </c>
      <c r="H11" s="475">
        <v>23.1</v>
      </c>
      <c r="I11" s="94"/>
      <c r="J11" s="94"/>
      <c r="K11" s="94"/>
    </row>
    <row r="12" spans="1:11" ht="15" customHeight="1" x14ac:dyDescent="0.2">
      <c r="B12" s="301" t="s">
        <v>379</v>
      </c>
      <c r="C12" s="302" t="s">
        <v>57</v>
      </c>
      <c r="D12" s="475">
        <v>4.2</v>
      </c>
      <c r="E12" s="475">
        <v>19.899999999999999</v>
      </c>
      <c r="F12" s="475">
        <v>26.1</v>
      </c>
      <c r="G12" s="475" t="s">
        <v>366</v>
      </c>
      <c r="H12" s="475">
        <v>89.8</v>
      </c>
      <c r="I12" s="94"/>
      <c r="J12" s="94"/>
      <c r="K12" s="94"/>
    </row>
    <row r="13" spans="1:11" ht="15" customHeight="1" x14ac:dyDescent="0.2">
      <c r="B13" s="301" t="s">
        <v>380</v>
      </c>
      <c r="C13" s="302" t="s">
        <v>58</v>
      </c>
      <c r="D13" s="475">
        <v>0</v>
      </c>
      <c r="E13" s="475" t="s">
        <v>381</v>
      </c>
      <c r="F13" s="475" t="s">
        <v>335</v>
      </c>
      <c r="G13" s="475" t="s">
        <v>382</v>
      </c>
      <c r="H13" s="475">
        <v>17.2</v>
      </c>
      <c r="I13" s="94"/>
      <c r="J13" s="94"/>
      <c r="K13" s="94"/>
    </row>
    <row r="14" spans="1:11" ht="15" customHeight="1" x14ac:dyDescent="0.2">
      <c r="B14" s="301" t="s">
        <v>383</v>
      </c>
      <c r="C14" s="302" t="s">
        <v>59</v>
      </c>
      <c r="D14" s="475" t="s">
        <v>384</v>
      </c>
      <c r="E14" s="475" t="s">
        <v>320</v>
      </c>
      <c r="F14" s="475" t="s">
        <v>385</v>
      </c>
      <c r="G14" s="475" t="s">
        <v>386</v>
      </c>
      <c r="H14" s="475" t="s">
        <v>387</v>
      </c>
      <c r="I14" s="94"/>
      <c r="J14" s="94"/>
      <c r="K14" s="94"/>
    </row>
    <row r="15" spans="1:11" ht="15" customHeight="1" x14ac:dyDescent="0.2">
      <c r="B15" s="301" t="s">
        <v>388</v>
      </c>
      <c r="C15" s="302" t="s">
        <v>42</v>
      </c>
      <c r="D15" s="475" t="s">
        <v>19</v>
      </c>
      <c r="E15" s="475" t="s">
        <v>366</v>
      </c>
      <c r="F15" s="475">
        <v>25</v>
      </c>
      <c r="G15" s="475" t="s">
        <v>389</v>
      </c>
      <c r="H15" s="475" t="s">
        <v>390</v>
      </c>
      <c r="I15" s="94"/>
      <c r="J15" s="94"/>
      <c r="K15" s="94"/>
    </row>
    <row r="16" spans="1:11" ht="25.5" customHeight="1" x14ac:dyDescent="0.2">
      <c r="B16" s="301" t="s">
        <v>391</v>
      </c>
      <c r="C16" s="302" t="s">
        <v>392</v>
      </c>
      <c r="D16" s="475" t="s">
        <v>330</v>
      </c>
      <c r="E16" s="475" t="s">
        <v>393</v>
      </c>
      <c r="F16" s="475" t="s">
        <v>394</v>
      </c>
      <c r="G16" s="475" t="s">
        <v>395</v>
      </c>
      <c r="H16" s="475" t="s">
        <v>396</v>
      </c>
      <c r="I16" s="94"/>
      <c r="J16" s="94"/>
      <c r="K16" s="94"/>
    </row>
    <row r="17" spans="2:11" ht="45" customHeight="1" x14ac:dyDescent="0.2">
      <c r="B17" s="301" t="s">
        <v>160</v>
      </c>
      <c r="C17" s="302" t="s">
        <v>397</v>
      </c>
      <c r="D17" s="475">
        <v>11.7</v>
      </c>
      <c r="E17" s="475">
        <v>107.8</v>
      </c>
      <c r="F17" s="475" t="s">
        <v>398</v>
      </c>
      <c r="G17" s="475">
        <v>86.6</v>
      </c>
      <c r="H17" s="475">
        <v>30.2</v>
      </c>
      <c r="I17" s="94"/>
      <c r="J17" s="94"/>
      <c r="K17" s="94"/>
    </row>
    <row r="18" spans="2:11" ht="27" customHeight="1" x14ac:dyDescent="0.2">
      <c r="B18" s="301" t="s">
        <v>399</v>
      </c>
      <c r="C18" s="302" t="s">
        <v>61</v>
      </c>
      <c r="D18" s="475">
        <v>11.8</v>
      </c>
      <c r="E18" s="475">
        <v>41.7</v>
      </c>
      <c r="F18" s="475" t="s">
        <v>400</v>
      </c>
      <c r="G18" s="475">
        <v>77.5</v>
      </c>
      <c r="H18" s="475">
        <v>20.9</v>
      </c>
      <c r="I18" s="94"/>
      <c r="J18" s="94"/>
      <c r="K18" s="94"/>
    </row>
    <row r="19" spans="2:11" ht="39" customHeight="1" x14ac:dyDescent="0.2">
      <c r="B19" s="293" t="s">
        <v>401</v>
      </c>
      <c r="C19" s="298" t="s">
        <v>402</v>
      </c>
      <c r="D19" s="474" t="s">
        <v>5</v>
      </c>
      <c r="E19" s="474">
        <v>66</v>
      </c>
      <c r="F19" s="474">
        <v>3.8</v>
      </c>
      <c r="G19" s="474">
        <v>9.1</v>
      </c>
      <c r="H19" s="474">
        <v>9.3000000000000007</v>
      </c>
      <c r="I19" s="94"/>
      <c r="J19" s="94"/>
      <c r="K19" s="94"/>
    </row>
    <row r="20" spans="2:11" x14ac:dyDescent="0.2">
      <c r="B20" s="293"/>
      <c r="C20" s="298"/>
      <c r="D20" s="299"/>
      <c r="E20" s="300"/>
      <c r="F20" s="300"/>
      <c r="G20" s="300"/>
      <c r="H20" s="300"/>
      <c r="I20" s="94"/>
      <c r="J20" s="94"/>
      <c r="K20" s="94"/>
    </row>
    <row r="21" spans="2:11" ht="15" thickBot="1" x14ac:dyDescent="0.25">
      <c r="B21" s="703" t="s">
        <v>62</v>
      </c>
      <c r="C21" s="703"/>
      <c r="D21" s="703"/>
      <c r="E21" s="703"/>
      <c r="F21" s="703"/>
      <c r="G21" s="703"/>
      <c r="H21" s="703"/>
      <c r="I21" s="364"/>
      <c r="J21" s="364"/>
      <c r="K21" s="94"/>
    </row>
    <row r="22" spans="2:11" x14ac:dyDescent="0.2">
      <c r="B22" s="95"/>
      <c r="C22" s="96"/>
      <c r="D22" s="95"/>
      <c r="E22" s="96"/>
      <c r="F22" s="95"/>
      <c r="G22" s="95"/>
      <c r="I22" s="94"/>
      <c r="J22" s="94"/>
      <c r="K22" s="94"/>
    </row>
    <row r="23" spans="2:11" x14ac:dyDescent="0.2">
      <c r="I23" s="263"/>
      <c r="J23" s="263"/>
      <c r="K23" s="263"/>
    </row>
    <row r="24" spans="2:11" x14ac:dyDescent="0.2">
      <c r="I24" s="263"/>
      <c r="J24" s="263"/>
      <c r="K24" s="263"/>
    </row>
    <row r="25" spans="2:11" x14ac:dyDescent="0.2">
      <c r="I25" s="263"/>
      <c r="J25" s="263"/>
      <c r="K25" s="263"/>
    </row>
    <row r="26" spans="2:11" x14ac:dyDescent="0.2">
      <c r="I26" s="263"/>
      <c r="J26" s="263"/>
      <c r="K26" s="263"/>
    </row>
    <row r="27" spans="2:11" x14ac:dyDescent="0.2">
      <c r="I27" s="263"/>
      <c r="J27" s="263"/>
      <c r="K27" s="263"/>
    </row>
    <row r="28" spans="2:11" x14ac:dyDescent="0.2">
      <c r="I28" s="263"/>
      <c r="J28" s="263"/>
      <c r="K28" s="263"/>
    </row>
    <row r="29" spans="2:11" x14ac:dyDescent="0.2">
      <c r="I29" s="263"/>
      <c r="J29" s="263"/>
      <c r="K29" s="263"/>
    </row>
    <row r="30" spans="2:11" x14ac:dyDescent="0.2">
      <c r="I30" s="263"/>
      <c r="J30" s="263"/>
      <c r="K30" s="263"/>
    </row>
    <row r="31" spans="2:11" x14ac:dyDescent="0.2">
      <c r="I31" s="263"/>
      <c r="J31" s="263"/>
      <c r="K31" s="263"/>
    </row>
    <row r="32" spans="2:11" x14ac:dyDescent="0.2">
      <c r="I32" s="263"/>
      <c r="J32" s="263"/>
      <c r="K32" s="263"/>
    </row>
    <row r="33" spans="9:11" x14ac:dyDescent="0.2">
      <c r="I33" s="263"/>
      <c r="J33" s="263"/>
      <c r="K33" s="263"/>
    </row>
    <row r="34" spans="9:11" x14ac:dyDescent="0.2">
      <c r="I34" s="263"/>
      <c r="J34" s="263"/>
      <c r="K34" s="263"/>
    </row>
    <row r="35" spans="9:11" x14ac:dyDescent="0.2">
      <c r="I35" s="263"/>
      <c r="J35" s="263"/>
      <c r="K35" s="263"/>
    </row>
    <row r="36" spans="9:11" x14ac:dyDescent="0.2">
      <c r="I36" s="263"/>
      <c r="J36" s="263"/>
      <c r="K36" s="263"/>
    </row>
    <row r="37" spans="9:11" x14ac:dyDescent="0.2">
      <c r="I37" s="263"/>
      <c r="J37" s="263"/>
      <c r="K37" s="263"/>
    </row>
    <row r="38" spans="9:11" x14ac:dyDescent="0.2">
      <c r="I38" s="263"/>
      <c r="J38" s="263"/>
      <c r="K38" s="263"/>
    </row>
    <row r="39" spans="9:11" x14ac:dyDescent="0.2">
      <c r="I39" s="263"/>
      <c r="J39" s="263"/>
      <c r="K39" s="263"/>
    </row>
    <row r="40" spans="9:11" x14ac:dyDescent="0.2">
      <c r="I40" s="263"/>
      <c r="J40" s="263"/>
      <c r="K40" s="263"/>
    </row>
    <row r="41" spans="9:11" x14ac:dyDescent="0.2">
      <c r="I41" s="263"/>
      <c r="J41" s="263"/>
      <c r="K41" s="263"/>
    </row>
    <row r="42" spans="9:11" x14ac:dyDescent="0.2">
      <c r="I42" s="263"/>
      <c r="J42" s="263"/>
      <c r="K42" s="263"/>
    </row>
    <row r="43" spans="9:11" x14ac:dyDescent="0.2">
      <c r="I43" s="263"/>
      <c r="J43" s="263"/>
      <c r="K43" s="263"/>
    </row>
    <row r="44" spans="9:11" x14ac:dyDescent="0.2">
      <c r="I44" s="263"/>
      <c r="J44" s="263"/>
      <c r="K44" s="263"/>
    </row>
    <row r="45" spans="9:11" x14ac:dyDescent="0.2">
      <c r="I45" s="263"/>
      <c r="J45" s="263"/>
      <c r="K45" s="263"/>
    </row>
    <row r="46" spans="9:11" x14ac:dyDescent="0.2">
      <c r="I46" s="263"/>
      <c r="J46" s="263"/>
      <c r="K46" s="263"/>
    </row>
    <row r="47" spans="9:11" x14ac:dyDescent="0.2">
      <c r="I47" s="263"/>
      <c r="J47" s="263"/>
      <c r="K47" s="263"/>
    </row>
    <row r="48" spans="9:11" x14ac:dyDescent="0.2">
      <c r="I48" s="263"/>
      <c r="J48" s="263"/>
      <c r="K48" s="263"/>
    </row>
    <row r="49" spans="9:11" x14ac:dyDescent="0.2">
      <c r="I49" s="263"/>
      <c r="J49" s="263"/>
      <c r="K49" s="263"/>
    </row>
    <row r="50" spans="9:11" x14ac:dyDescent="0.2">
      <c r="I50" s="263"/>
      <c r="J50" s="263"/>
      <c r="K50" s="263"/>
    </row>
    <row r="51" spans="9:11" x14ac:dyDescent="0.2">
      <c r="I51" s="263"/>
      <c r="J51" s="263"/>
      <c r="K51" s="263"/>
    </row>
    <row r="52" spans="9:11" x14ac:dyDescent="0.2">
      <c r="I52" s="263"/>
      <c r="J52" s="263"/>
      <c r="K52" s="263"/>
    </row>
    <row r="53" spans="9:11" x14ac:dyDescent="0.2">
      <c r="I53" s="263"/>
      <c r="J53" s="263"/>
      <c r="K53" s="263"/>
    </row>
    <row r="54" spans="9:11" x14ac:dyDescent="0.2">
      <c r="I54" s="263"/>
      <c r="J54" s="263"/>
      <c r="K54" s="263"/>
    </row>
    <row r="55" spans="9:11" x14ac:dyDescent="0.2">
      <c r="I55" s="263"/>
      <c r="J55" s="263"/>
      <c r="K55" s="263"/>
    </row>
    <row r="56" spans="9:11" x14ac:dyDescent="0.2">
      <c r="I56" s="263"/>
      <c r="J56" s="263"/>
      <c r="K56" s="263"/>
    </row>
    <row r="57" spans="9:11" x14ac:dyDescent="0.2">
      <c r="I57" s="263"/>
      <c r="J57" s="263"/>
      <c r="K57" s="263"/>
    </row>
    <row r="58" spans="9:11" x14ac:dyDescent="0.2">
      <c r="I58" s="263"/>
      <c r="J58" s="263"/>
      <c r="K58" s="263"/>
    </row>
    <row r="59" spans="9:11" x14ac:dyDescent="0.2">
      <c r="I59" s="263"/>
      <c r="J59" s="263"/>
      <c r="K59" s="263"/>
    </row>
    <row r="60" spans="9:11" x14ac:dyDescent="0.2">
      <c r="I60" s="263"/>
      <c r="J60" s="263"/>
      <c r="K60" s="263"/>
    </row>
    <row r="61" spans="9:11" x14ac:dyDescent="0.2">
      <c r="I61" s="263"/>
      <c r="J61" s="263"/>
      <c r="K61" s="263"/>
    </row>
    <row r="62" spans="9:11" x14ac:dyDescent="0.2">
      <c r="I62" s="263"/>
      <c r="J62" s="263"/>
      <c r="K62" s="263"/>
    </row>
    <row r="63" spans="9:11" x14ac:dyDescent="0.2">
      <c r="I63" s="263"/>
      <c r="J63" s="263"/>
      <c r="K63" s="263"/>
    </row>
    <row r="64" spans="9:11" x14ac:dyDescent="0.2">
      <c r="I64" s="263"/>
      <c r="J64" s="263"/>
      <c r="K64" s="263"/>
    </row>
    <row r="65" spans="9:11" x14ac:dyDescent="0.2">
      <c r="I65" s="263"/>
      <c r="J65" s="263"/>
      <c r="K65" s="263"/>
    </row>
    <row r="66" spans="9:11" x14ac:dyDescent="0.2">
      <c r="I66" s="263"/>
      <c r="J66" s="263"/>
      <c r="K66" s="263"/>
    </row>
    <row r="67" spans="9:11" x14ac:dyDescent="0.2">
      <c r="I67" s="263"/>
      <c r="J67" s="263"/>
      <c r="K67" s="263"/>
    </row>
    <row r="68" spans="9:11" x14ac:dyDescent="0.2">
      <c r="I68" s="263"/>
      <c r="J68" s="263"/>
      <c r="K68" s="263"/>
    </row>
    <row r="69" spans="9:11" x14ac:dyDescent="0.2">
      <c r="I69" s="263"/>
      <c r="J69" s="263"/>
      <c r="K69" s="263"/>
    </row>
    <row r="70" spans="9:11" x14ac:dyDescent="0.2">
      <c r="I70" s="263"/>
      <c r="J70" s="263"/>
      <c r="K70" s="263"/>
    </row>
    <row r="71" spans="9:11" x14ac:dyDescent="0.2">
      <c r="I71" s="263"/>
      <c r="J71" s="263"/>
      <c r="K71" s="263"/>
    </row>
    <row r="72" spans="9:11" x14ac:dyDescent="0.2">
      <c r="I72" s="263"/>
      <c r="J72" s="263"/>
      <c r="K72" s="263"/>
    </row>
    <row r="73" spans="9:11" x14ac:dyDescent="0.2">
      <c r="I73" s="263"/>
      <c r="J73" s="263"/>
      <c r="K73" s="263"/>
    </row>
    <row r="74" spans="9:11" x14ac:dyDescent="0.2">
      <c r="I74" s="263"/>
      <c r="J74" s="263"/>
      <c r="K74" s="263"/>
    </row>
    <row r="75" spans="9:11" x14ac:dyDescent="0.2">
      <c r="I75" s="263"/>
      <c r="J75" s="263"/>
      <c r="K75" s="263"/>
    </row>
    <row r="76" spans="9:11" x14ac:dyDescent="0.2">
      <c r="I76" s="263"/>
      <c r="J76" s="263"/>
      <c r="K76" s="263"/>
    </row>
    <row r="77" spans="9:11" x14ac:dyDescent="0.2">
      <c r="I77" s="263"/>
      <c r="J77" s="263"/>
      <c r="K77" s="263"/>
    </row>
    <row r="78" spans="9:11" x14ac:dyDescent="0.2">
      <c r="I78" s="263"/>
      <c r="J78" s="263"/>
      <c r="K78" s="263"/>
    </row>
    <row r="79" spans="9:11" x14ac:dyDescent="0.2">
      <c r="I79" s="263"/>
      <c r="J79" s="263"/>
      <c r="K79" s="263"/>
    </row>
    <row r="80" spans="9:11" x14ac:dyDescent="0.2">
      <c r="I80" s="263"/>
      <c r="J80" s="263"/>
      <c r="K80" s="263"/>
    </row>
    <row r="81" spans="9:11" x14ac:dyDescent="0.2">
      <c r="I81" s="263"/>
      <c r="J81" s="263"/>
      <c r="K81" s="263"/>
    </row>
    <row r="82" spans="9:11" x14ac:dyDescent="0.2">
      <c r="I82" s="263"/>
      <c r="J82" s="263"/>
      <c r="K82" s="263"/>
    </row>
    <row r="83" spans="9:11" x14ac:dyDescent="0.2">
      <c r="I83" s="263"/>
      <c r="J83" s="263"/>
      <c r="K83" s="263"/>
    </row>
    <row r="84" spans="9:11" x14ac:dyDescent="0.2">
      <c r="I84" s="263"/>
      <c r="J84" s="263"/>
      <c r="K84" s="263"/>
    </row>
    <row r="85" spans="9:11" x14ac:dyDescent="0.2">
      <c r="I85" s="263"/>
      <c r="J85" s="263"/>
      <c r="K85" s="263"/>
    </row>
    <row r="86" spans="9:11" x14ac:dyDescent="0.2">
      <c r="I86" s="263"/>
      <c r="J86" s="263"/>
      <c r="K86" s="263"/>
    </row>
    <row r="87" spans="9:11" x14ac:dyDescent="0.2">
      <c r="I87" s="263"/>
      <c r="J87" s="263"/>
      <c r="K87" s="263"/>
    </row>
    <row r="88" spans="9:11" x14ac:dyDescent="0.2">
      <c r="I88" s="263"/>
      <c r="J88" s="263"/>
      <c r="K88" s="263"/>
    </row>
    <row r="89" spans="9:11" x14ac:dyDescent="0.2">
      <c r="I89" s="263"/>
      <c r="J89" s="263"/>
      <c r="K89" s="263"/>
    </row>
    <row r="90" spans="9:11" x14ac:dyDescent="0.2">
      <c r="I90" s="263"/>
      <c r="J90" s="263"/>
      <c r="K90" s="263"/>
    </row>
    <row r="91" spans="9:11" x14ac:dyDescent="0.2">
      <c r="I91" s="263"/>
      <c r="J91" s="263"/>
      <c r="K91" s="263"/>
    </row>
    <row r="92" spans="9:11" x14ac:dyDescent="0.2">
      <c r="I92" s="263"/>
      <c r="J92" s="263"/>
      <c r="K92" s="263"/>
    </row>
    <row r="93" spans="9:11" x14ac:dyDescent="0.2">
      <c r="I93" s="263"/>
      <c r="J93" s="263"/>
      <c r="K93" s="263"/>
    </row>
    <row r="94" spans="9:11" x14ac:dyDescent="0.2">
      <c r="I94" s="263"/>
      <c r="J94" s="263"/>
      <c r="K94" s="263"/>
    </row>
    <row r="95" spans="9:11" x14ac:dyDescent="0.2">
      <c r="I95" s="263"/>
      <c r="J95" s="263"/>
      <c r="K95" s="263"/>
    </row>
    <row r="96" spans="9:11" x14ac:dyDescent="0.2">
      <c r="I96" s="263"/>
      <c r="J96" s="263"/>
      <c r="K96" s="263"/>
    </row>
    <row r="97" spans="9:11" x14ac:dyDescent="0.2">
      <c r="I97" s="263"/>
      <c r="J97" s="263"/>
      <c r="K97" s="263"/>
    </row>
    <row r="98" spans="9:11" x14ac:dyDescent="0.2">
      <c r="I98" s="263"/>
      <c r="J98" s="263"/>
      <c r="K98" s="263"/>
    </row>
    <row r="99" spans="9:11" x14ac:dyDescent="0.2">
      <c r="I99" s="263"/>
      <c r="J99" s="263"/>
      <c r="K99" s="263"/>
    </row>
    <row r="100" spans="9:11" x14ac:dyDescent="0.2">
      <c r="I100" s="263"/>
      <c r="J100" s="263"/>
      <c r="K100" s="263"/>
    </row>
    <row r="101" spans="9:11" x14ac:dyDescent="0.2">
      <c r="I101" s="263"/>
      <c r="J101" s="263"/>
      <c r="K101" s="263"/>
    </row>
    <row r="102" spans="9:11" x14ac:dyDescent="0.2">
      <c r="I102" s="263"/>
      <c r="J102" s="263"/>
      <c r="K102" s="263"/>
    </row>
    <row r="103" spans="9:11" x14ac:dyDescent="0.2">
      <c r="I103" s="263"/>
      <c r="J103" s="263"/>
      <c r="K103" s="263"/>
    </row>
    <row r="104" spans="9:11" x14ac:dyDescent="0.2">
      <c r="I104" s="263"/>
      <c r="J104" s="263"/>
      <c r="K104" s="263"/>
    </row>
    <row r="105" spans="9:11" x14ac:dyDescent="0.2">
      <c r="I105" s="263"/>
      <c r="J105" s="263"/>
      <c r="K105" s="263"/>
    </row>
    <row r="106" spans="9:11" x14ac:dyDescent="0.2">
      <c r="I106" s="263"/>
      <c r="J106" s="263"/>
      <c r="K106" s="263"/>
    </row>
    <row r="107" spans="9:11" x14ac:dyDescent="0.2">
      <c r="I107" s="263"/>
      <c r="J107" s="263"/>
      <c r="K107" s="263"/>
    </row>
    <row r="108" spans="9:11" x14ac:dyDescent="0.2">
      <c r="I108" s="263"/>
      <c r="J108" s="263"/>
      <c r="K108" s="263"/>
    </row>
    <row r="109" spans="9:11" x14ac:dyDescent="0.2">
      <c r="I109" s="263"/>
      <c r="J109" s="263"/>
      <c r="K109" s="263"/>
    </row>
    <row r="110" spans="9:11" x14ac:dyDescent="0.2">
      <c r="I110" s="263"/>
      <c r="J110" s="263"/>
      <c r="K110" s="263"/>
    </row>
    <row r="111" spans="9:11" x14ac:dyDescent="0.2">
      <c r="I111" s="263"/>
      <c r="J111" s="263"/>
      <c r="K111" s="263"/>
    </row>
    <row r="112" spans="9:11" x14ac:dyDescent="0.2">
      <c r="I112" s="263"/>
      <c r="J112" s="263"/>
      <c r="K112" s="263"/>
    </row>
    <row r="113" spans="9:11" x14ac:dyDescent="0.2">
      <c r="I113" s="263"/>
      <c r="J113" s="263"/>
      <c r="K113" s="263"/>
    </row>
    <row r="114" spans="9:11" x14ac:dyDescent="0.2">
      <c r="I114" s="263"/>
      <c r="J114" s="263"/>
      <c r="K114" s="263"/>
    </row>
    <row r="115" spans="9:11" x14ac:dyDescent="0.2">
      <c r="I115" s="263"/>
      <c r="J115" s="263"/>
      <c r="K115" s="263"/>
    </row>
    <row r="116" spans="9:11" x14ac:dyDescent="0.2">
      <c r="I116" s="263"/>
      <c r="J116" s="263"/>
      <c r="K116" s="263"/>
    </row>
    <row r="117" spans="9:11" x14ac:dyDescent="0.2">
      <c r="I117" s="263"/>
      <c r="J117" s="263"/>
      <c r="K117" s="263"/>
    </row>
    <row r="118" spans="9:11" x14ac:dyDescent="0.2">
      <c r="I118" s="263"/>
      <c r="J118" s="263"/>
      <c r="K118" s="263"/>
    </row>
    <row r="119" spans="9:11" x14ac:dyDescent="0.2">
      <c r="I119" s="263"/>
      <c r="J119" s="263"/>
      <c r="K119" s="263"/>
    </row>
    <row r="120" spans="9:11" x14ac:dyDescent="0.2">
      <c r="I120" s="263"/>
      <c r="J120" s="263"/>
      <c r="K120" s="263"/>
    </row>
    <row r="121" spans="9:11" x14ac:dyDescent="0.2">
      <c r="I121" s="263"/>
      <c r="J121" s="263"/>
      <c r="K121" s="263"/>
    </row>
    <row r="122" spans="9:11" x14ac:dyDescent="0.2">
      <c r="I122" s="263"/>
      <c r="J122" s="263"/>
      <c r="K122" s="263"/>
    </row>
    <row r="123" spans="9:11" x14ac:dyDescent="0.2">
      <c r="I123" s="263"/>
      <c r="J123" s="263"/>
      <c r="K123" s="263"/>
    </row>
    <row r="124" spans="9:11" x14ac:dyDescent="0.2">
      <c r="I124" s="263"/>
      <c r="J124" s="263"/>
      <c r="K124" s="263"/>
    </row>
    <row r="125" spans="9:11" x14ac:dyDescent="0.2">
      <c r="I125" s="263"/>
      <c r="J125" s="263"/>
      <c r="K125" s="263"/>
    </row>
    <row r="126" spans="9:11" x14ac:dyDescent="0.2">
      <c r="I126" s="263"/>
      <c r="J126" s="263"/>
      <c r="K126" s="263"/>
    </row>
    <row r="127" spans="9:11" x14ac:dyDescent="0.2">
      <c r="I127" s="263"/>
      <c r="J127" s="263"/>
      <c r="K127" s="263"/>
    </row>
    <row r="128" spans="9:11" x14ac:dyDescent="0.2">
      <c r="I128" s="263"/>
      <c r="J128" s="263"/>
      <c r="K128" s="263"/>
    </row>
    <row r="129" spans="9:11" x14ac:dyDescent="0.2">
      <c r="I129" s="263"/>
      <c r="J129" s="263"/>
      <c r="K129" s="263"/>
    </row>
    <row r="130" spans="9:11" x14ac:dyDescent="0.2">
      <c r="I130" s="263"/>
      <c r="J130" s="263"/>
      <c r="K130" s="263"/>
    </row>
    <row r="131" spans="9:11" x14ac:dyDescent="0.2">
      <c r="I131" s="263"/>
      <c r="J131" s="263"/>
      <c r="K131" s="263"/>
    </row>
    <row r="132" spans="9:11" x14ac:dyDescent="0.2">
      <c r="I132" s="263"/>
      <c r="J132" s="263"/>
      <c r="K132" s="263"/>
    </row>
    <row r="133" spans="9:11" x14ac:dyDescent="0.2">
      <c r="I133" s="263"/>
      <c r="J133" s="263"/>
      <c r="K133" s="263"/>
    </row>
    <row r="134" spans="9:11" x14ac:dyDescent="0.2">
      <c r="I134" s="263"/>
      <c r="J134" s="263"/>
      <c r="K134" s="263"/>
    </row>
    <row r="135" spans="9:11" x14ac:dyDescent="0.2">
      <c r="I135" s="263"/>
      <c r="J135" s="263"/>
      <c r="K135" s="263"/>
    </row>
    <row r="136" spans="9:11" x14ac:dyDescent="0.2">
      <c r="I136" s="263"/>
      <c r="J136" s="263"/>
      <c r="K136" s="263"/>
    </row>
    <row r="137" spans="9:11" x14ac:dyDescent="0.2">
      <c r="I137" s="263"/>
      <c r="J137" s="263"/>
      <c r="K137" s="263"/>
    </row>
    <row r="138" spans="9:11" x14ac:dyDescent="0.2">
      <c r="I138" s="263"/>
      <c r="J138" s="263"/>
      <c r="K138" s="263"/>
    </row>
    <row r="139" spans="9:11" x14ac:dyDescent="0.2">
      <c r="I139" s="263"/>
      <c r="J139" s="263"/>
      <c r="K139" s="263"/>
    </row>
    <row r="140" spans="9:11" x14ac:dyDescent="0.2">
      <c r="I140" s="263"/>
      <c r="J140" s="263"/>
      <c r="K140" s="263"/>
    </row>
    <row r="141" spans="9:11" x14ac:dyDescent="0.2">
      <c r="I141" s="263"/>
      <c r="J141" s="263"/>
      <c r="K141" s="263"/>
    </row>
    <row r="142" spans="9:11" x14ac:dyDescent="0.2">
      <c r="I142" s="263"/>
      <c r="J142" s="263"/>
      <c r="K142" s="263"/>
    </row>
    <row r="143" spans="9:11" x14ac:dyDescent="0.2">
      <c r="I143" s="263"/>
      <c r="J143" s="263"/>
      <c r="K143" s="263"/>
    </row>
    <row r="144" spans="9:11" x14ac:dyDescent="0.2">
      <c r="I144" s="263"/>
      <c r="J144" s="263"/>
      <c r="K144" s="263"/>
    </row>
    <row r="145" spans="9:11" x14ac:dyDescent="0.2">
      <c r="I145" s="263"/>
      <c r="J145" s="263"/>
      <c r="K145" s="263"/>
    </row>
    <row r="146" spans="9:11" x14ac:dyDescent="0.2">
      <c r="I146" s="263"/>
      <c r="J146" s="263"/>
      <c r="K146" s="263"/>
    </row>
    <row r="147" spans="9:11" x14ac:dyDescent="0.2">
      <c r="I147" s="263"/>
      <c r="J147" s="263"/>
      <c r="K147" s="263"/>
    </row>
    <row r="148" spans="9:11" x14ac:dyDescent="0.2">
      <c r="I148" s="263"/>
      <c r="J148" s="263"/>
      <c r="K148" s="263"/>
    </row>
    <row r="149" spans="9:11" x14ac:dyDescent="0.2">
      <c r="I149" s="263"/>
      <c r="J149" s="263"/>
      <c r="K149" s="263"/>
    </row>
    <row r="150" spans="9:11" x14ac:dyDescent="0.2">
      <c r="I150" s="263"/>
      <c r="J150" s="263"/>
      <c r="K150" s="263"/>
    </row>
    <row r="151" spans="9:11" x14ac:dyDescent="0.2">
      <c r="I151" s="263"/>
      <c r="J151" s="263"/>
      <c r="K151" s="263"/>
    </row>
    <row r="152" spans="9:11" x14ac:dyDescent="0.2">
      <c r="I152" s="263"/>
      <c r="J152" s="263"/>
      <c r="K152" s="263"/>
    </row>
    <row r="153" spans="9:11" x14ac:dyDescent="0.2">
      <c r="I153" s="263"/>
      <c r="J153" s="263"/>
      <c r="K153" s="263"/>
    </row>
    <row r="154" spans="9:11" x14ac:dyDescent="0.2">
      <c r="I154" s="263"/>
      <c r="J154" s="263"/>
      <c r="K154" s="263"/>
    </row>
    <row r="155" spans="9:11" x14ac:dyDescent="0.2">
      <c r="I155" s="263"/>
      <c r="J155" s="263"/>
      <c r="K155" s="263"/>
    </row>
    <row r="156" spans="9:11" x14ac:dyDescent="0.2">
      <c r="I156" s="263"/>
      <c r="J156" s="263"/>
      <c r="K156" s="263"/>
    </row>
    <row r="157" spans="9:11" x14ac:dyDescent="0.2">
      <c r="I157" s="263"/>
      <c r="J157" s="263"/>
      <c r="K157" s="263"/>
    </row>
    <row r="158" spans="9:11" x14ac:dyDescent="0.2">
      <c r="I158" s="263"/>
      <c r="J158" s="263"/>
      <c r="K158" s="263"/>
    </row>
    <row r="159" spans="9:11" x14ac:dyDescent="0.2">
      <c r="I159" s="263"/>
      <c r="J159" s="263"/>
      <c r="K159" s="263"/>
    </row>
    <row r="160" spans="9:11" x14ac:dyDescent="0.2">
      <c r="I160" s="263"/>
      <c r="J160" s="263"/>
      <c r="K160" s="263"/>
    </row>
    <row r="161" spans="9:11" x14ac:dyDescent="0.2">
      <c r="I161" s="263"/>
      <c r="J161" s="263"/>
      <c r="K161" s="263"/>
    </row>
    <row r="162" spans="9:11" x14ac:dyDescent="0.2">
      <c r="I162" s="263"/>
      <c r="J162" s="263"/>
      <c r="K162" s="263"/>
    </row>
    <row r="163" spans="9:11" x14ac:dyDescent="0.2">
      <c r="I163" s="263"/>
      <c r="J163" s="263"/>
      <c r="K163" s="263"/>
    </row>
    <row r="164" spans="9:11" x14ac:dyDescent="0.2">
      <c r="I164" s="263"/>
      <c r="J164" s="263"/>
      <c r="K164" s="263"/>
    </row>
    <row r="165" spans="9:11" x14ac:dyDescent="0.2">
      <c r="I165" s="263"/>
      <c r="J165" s="263"/>
      <c r="K165" s="263"/>
    </row>
    <row r="166" spans="9:11" x14ac:dyDescent="0.2">
      <c r="I166" s="263"/>
      <c r="J166" s="263"/>
      <c r="K166" s="263"/>
    </row>
    <row r="167" spans="9:11" x14ac:dyDescent="0.2">
      <c r="I167" s="263"/>
      <c r="J167" s="263"/>
      <c r="K167" s="263"/>
    </row>
    <row r="168" spans="9:11" x14ac:dyDescent="0.2">
      <c r="I168" s="263"/>
      <c r="J168" s="263"/>
      <c r="K168" s="263"/>
    </row>
    <row r="169" spans="9:11" x14ac:dyDescent="0.2">
      <c r="I169" s="263"/>
      <c r="J169" s="263"/>
      <c r="K169" s="263"/>
    </row>
    <row r="170" spans="9:11" x14ac:dyDescent="0.2">
      <c r="I170" s="263"/>
      <c r="J170" s="263"/>
      <c r="K170" s="263"/>
    </row>
    <row r="171" spans="9:11" x14ac:dyDescent="0.2">
      <c r="I171" s="263"/>
      <c r="J171" s="263"/>
      <c r="K171" s="263"/>
    </row>
    <row r="172" spans="9:11" x14ac:dyDescent="0.2">
      <c r="I172" s="263"/>
      <c r="J172" s="263"/>
      <c r="K172" s="263"/>
    </row>
    <row r="173" spans="9:11" x14ac:dyDescent="0.2">
      <c r="I173" s="263"/>
      <c r="J173" s="263"/>
      <c r="K173" s="263"/>
    </row>
    <row r="174" spans="9:11" x14ac:dyDescent="0.2">
      <c r="I174" s="263"/>
      <c r="J174" s="263"/>
      <c r="K174" s="263"/>
    </row>
    <row r="175" spans="9:11" x14ac:dyDescent="0.2">
      <c r="I175" s="263"/>
      <c r="J175" s="263"/>
      <c r="K175" s="263"/>
    </row>
    <row r="176" spans="9:11" x14ac:dyDescent="0.2">
      <c r="I176" s="263"/>
      <c r="J176" s="263"/>
      <c r="K176" s="263"/>
    </row>
    <row r="177" spans="9:11" x14ac:dyDescent="0.2">
      <c r="I177" s="263"/>
      <c r="J177" s="263"/>
      <c r="K177" s="263"/>
    </row>
    <row r="178" spans="9:11" x14ac:dyDescent="0.2">
      <c r="I178" s="263"/>
      <c r="J178" s="263"/>
      <c r="K178" s="263"/>
    </row>
    <row r="179" spans="9:11" x14ac:dyDescent="0.2">
      <c r="I179" s="263"/>
      <c r="J179" s="263"/>
      <c r="K179" s="263"/>
    </row>
    <row r="180" spans="9:11" x14ac:dyDescent="0.2">
      <c r="I180" s="263"/>
      <c r="J180" s="263"/>
      <c r="K180" s="263"/>
    </row>
    <row r="181" spans="9:11" x14ac:dyDescent="0.2">
      <c r="I181" s="263"/>
      <c r="J181" s="263"/>
      <c r="K181" s="263"/>
    </row>
    <row r="182" spans="9:11" x14ac:dyDescent="0.2">
      <c r="I182" s="263"/>
      <c r="J182" s="263"/>
      <c r="K182" s="263"/>
    </row>
    <row r="183" spans="9:11" x14ac:dyDescent="0.2">
      <c r="I183" s="263"/>
      <c r="J183" s="263"/>
      <c r="K183" s="263"/>
    </row>
    <row r="184" spans="9:11" x14ac:dyDescent="0.2">
      <c r="I184" s="263"/>
      <c r="J184" s="263"/>
      <c r="K184" s="263"/>
    </row>
    <row r="185" spans="9:11" x14ac:dyDescent="0.2">
      <c r="I185" s="263"/>
      <c r="J185" s="263"/>
      <c r="K185" s="263"/>
    </row>
    <row r="186" spans="9:11" x14ac:dyDescent="0.2">
      <c r="I186" s="263"/>
      <c r="J186" s="263"/>
      <c r="K186" s="263"/>
    </row>
    <row r="187" spans="9:11" x14ac:dyDescent="0.2">
      <c r="I187" s="263"/>
      <c r="J187" s="263"/>
      <c r="K187" s="263"/>
    </row>
    <row r="188" spans="9:11" x14ac:dyDescent="0.2">
      <c r="I188" s="263"/>
      <c r="J188" s="263"/>
      <c r="K188" s="263"/>
    </row>
    <row r="189" spans="9:11" x14ac:dyDescent="0.2">
      <c r="I189" s="263"/>
      <c r="J189" s="263"/>
      <c r="K189" s="263"/>
    </row>
    <row r="190" spans="9:11" x14ac:dyDescent="0.2">
      <c r="I190" s="263"/>
      <c r="J190" s="263"/>
      <c r="K190" s="263"/>
    </row>
    <row r="191" spans="9:11" x14ac:dyDescent="0.2">
      <c r="I191" s="263"/>
      <c r="J191" s="263"/>
      <c r="K191" s="263"/>
    </row>
    <row r="192" spans="9:11" x14ac:dyDescent="0.2">
      <c r="I192" s="263"/>
      <c r="J192" s="263"/>
      <c r="K192" s="263"/>
    </row>
    <row r="193" spans="9:11" x14ac:dyDescent="0.2">
      <c r="I193" s="263"/>
      <c r="J193" s="263"/>
      <c r="K193" s="263"/>
    </row>
    <row r="194" spans="9:11" x14ac:dyDescent="0.2">
      <c r="I194" s="263"/>
      <c r="J194" s="263"/>
      <c r="K194" s="263"/>
    </row>
    <row r="195" spans="9:11" x14ac:dyDescent="0.2">
      <c r="I195" s="263"/>
      <c r="J195" s="263"/>
      <c r="K195" s="263"/>
    </row>
    <row r="196" spans="9:11" x14ac:dyDescent="0.2">
      <c r="I196" s="263"/>
      <c r="J196" s="263"/>
      <c r="K196" s="263"/>
    </row>
    <row r="197" spans="9:11" x14ac:dyDescent="0.2">
      <c r="I197" s="263"/>
      <c r="J197" s="263"/>
      <c r="K197" s="263"/>
    </row>
    <row r="198" spans="9:11" x14ac:dyDescent="0.2">
      <c r="I198" s="263"/>
      <c r="J198" s="263"/>
      <c r="K198" s="263"/>
    </row>
    <row r="199" spans="9:11" x14ac:dyDescent="0.2">
      <c r="I199" s="263"/>
      <c r="J199" s="263"/>
      <c r="K199" s="263"/>
    </row>
    <row r="200" spans="9:11" x14ac:dyDescent="0.2">
      <c r="I200" s="263"/>
      <c r="J200" s="263"/>
      <c r="K200" s="263"/>
    </row>
    <row r="201" spans="9:11" x14ac:dyDescent="0.2">
      <c r="I201" s="263"/>
      <c r="J201" s="263"/>
      <c r="K201" s="263"/>
    </row>
    <row r="202" spans="9:11" x14ac:dyDescent="0.2">
      <c r="I202" s="263"/>
      <c r="J202" s="263"/>
      <c r="K202" s="263"/>
    </row>
    <row r="203" spans="9:11" x14ac:dyDescent="0.2">
      <c r="I203" s="263"/>
      <c r="J203" s="263"/>
      <c r="K203" s="263"/>
    </row>
    <row r="204" spans="9:11" x14ac:dyDescent="0.2">
      <c r="I204" s="263"/>
      <c r="J204" s="263"/>
      <c r="K204" s="263"/>
    </row>
    <row r="205" spans="9:11" x14ac:dyDescent="0.2">
      <c r="I205" s="263"/>
      <c r="J205" s="263"/>
      <c r="K205" s="263"/>
    </row>
    <row r="206" spans="9:11" x14ac:dyDescent="0.2">
      <c r="I206" s="263"/>
      <c r="J206" s="263"/>
      <c r="K206" s="263"/>
    </row>
    <row r="207" spans="9:11" x14ac:dyDescent="0.2">
      <c r="I207" s="263"/>
      <c r="J207" s="263"/>
      <c r="K207" s="263"/>
    </row>
    <row r="208" spans="9:11" x14ac:dyDescent="0.2">
      <c r="I208" s="263"/>
      <c r="J208" s="263"/>
      <c r="K208" s="263"/>
    </row>
    <row r="209" spans="9:11" x14ac:dyDescent="0.2">
      <c r="I209" s="263"/>
      <c r="J209" s="263"/>
      <c r="K209" s="263"/>
    </row>
    <row r="210" spans="9:11" x14ac:dyDescent="0.2">
      <c r="I210" s="263"/>
      <c r="J210" s="263"/>
      <c r="K210" s="263"/>
    </row>
    <row r="211" spans="9:11" x14ac:dyDescent="0.2">
      <c r="I211" s="263"/>
      <c r="J211" s="263"/>
      <c r="K211" s="263"/>
    </row>
    <row r="212" spans="9:11" x14ac:dyDescent="0.2">
      <c r="I212" s="263"/>
      <c r="J212" s="263"/>
      <c r="K212" s="263"/>
    </row>
    <row r="213" spans="9:11" x14ac:dyDescent="0.2">
      <c r="I213" s="263"/>
      <c r="J213" s="263"/>
      <c r="K213" s="263"/>
    </row>
    <row r="214" spans="9:11" x14ac:dyDescent="0.2">
      <c r="I214" s="263"/>
      <c r="J214" s="263"/>
      <c r="K214" s="263"/>
    </row>
    <row r="215" spans="9:11" x14ac:dyDescent="0.2">
      <c r="I215" s="263"/>
      <c r="J215" s="263"/>
      <c r="K215" s="263"/>
    </row>
    <row r="216" spans="9:11" x14ac:dyDescent="0.2">
      <c r="I216" s="263"/>
      <c r="J216" s="263"/>
      <c r="K216" s="263"/>
    </row>
    <row r="217" spans="9:11" x14ac:dyDescent="0.2">
      <c r="I217" s="263"/>
      <c r="J217" s="263"/>
      <c r="K217" s="263"/>
    </row>
    <row r="218" spans="9:11" x14ac:dyDescent="0.2">
      <c r="I218" s="263"/>
      <c r="J218" s="263"/>
      <c r="K218" s="263"/>
    </row>
    <row r="219" spans="9:11" x14ac:dyDescent="0.2">
      <c r="I219" s="263"/>
      <c r="J219" s="263"/>
      <c r="K219" s="263"/>
    </row>
    <row r="220" spans="9:11" x14ac:dyDescent="0.2">
      <c r="I220" s="263"/>
      <c r="J220" s="263"/>
      <c r="K220" s="263"/>
    </row>
    <row r="221" spans="9:11" x14ac:dyDescent="0.2">
      <c r="I221" s="263"/>
      <c r="J221" s="263"/>
      <c r="K221" s="263"/>
    </row>
    <row r="222" spans="9:11" x14ac:dyDescent="0.2">
      <c r="I222" s="263"/>
      <c r="J222" s="263"/>
      <c r="K222" s="263"/>
    </row>
    <row r="223" spans="9:11" x14ac:dyDescent="0.2">
      <c r="I223" s="263"/>
      <c r="J223" s="263"/>
      <c r="K223" s="263"/>
    </row>
    <row r="224" spans="9:11" x14ac:dyDescent="0.2">
      <c r="I224" s="263"/>
      <c r="J224" s="263"/>
      <c r="K224" s="263"/>
    </row>
    <row r="225" spans="9:11" x14ac:dyDescent="0.2">
      <c r="I225" s="263"/>
      <c r="J225" s="263"/>
      <c r="K225" s="263"/>
    </row>
    <row r="226" spans="9:11" x14ac:dyDescent="0.2">
      <c r="I226" s="263"/>
      <c r="J226" s="263"/>
      <c r="K226" s="263"/>
    </row>
    <row r="227" spans="9:11" x14ac:dyDescent="0.2">
      <c r="I227" s="263"/>
      <c r="J227" s="263"/>
      <c r="K227" s="263"/>
    </row>
    <row r="228" spans="9:11" x14ac:dyDescent="0.2">
      <c r="I228" s="263"/>
      <c r="J228" s="263"/>
      <c r="K228" s="263"/>
    </row>
    <row r="229" spans="9:11" x14ac:dyDescent="0.2">
      <c r="I229" s="263"/>
      <c r="J229" s="263"/>
      <c r="K229" s="263"/>
    </row>
    <row r="230" spans="9:11" x14ac:dyDescent="0.2">
      <c r="I230" s="263"/>
      <c r="J230" s="263"/>
      <c r="K230" s="263"/>
    </row>
    <row r="231" spans="9:11" x14ac:dyDescent="0.2">
      <c r="I231" s="263"/>
      <c r="J231" s="263"/>
      <c r="K231" s="263"/>
    </row>
    <row r="232" spans="9:11" x14ac:dyDescent="0.2">
      <c r="I232" s="263"/>
      <c r="J232" s="263"/>
      <c r="K232" s="263"/>
    </row>
    <row r="233" spans="9:11" x14ac:dyDescent="0.2">
      <c r="I233" s="263"/>
      <c r="J233" s="263"/>
      <c r="K233" s="263"/>
    </row>
    <row r="234" spans="9:11" x14ac:dyDescent="0.2">
      <c r="I234" s="263"/>
      <c r="J234" s="263"/>
      <c r="K234" s="263"/>
    </row>
    <row r="235" spans="9:11" x14ac:dyDescent="0.2">
      <c r="I235" s="263"/>
      <c r="J235" s="263"/>
      <c r="K235" s="263"/>
    </row>
    <row r="236" spans="9:11" x14ac:dyDescent="0.2">
      <c r="I236" s="263"/>
      <c r="J236" s="263"/>
      <c r="K236" s="263"/>
    </row>
    <row r="237" spans="9:11" x14ac:dyDescent="0.2">
      <c r="I237" s="263"/>
      <c r="J237" s="263"/>
      <c r="K237" s="263"/>
    </row>
    <row r="238" spans="9:11" x14ac:dyDescent="0.2">
      <c r="I238" s="263"/>
      <c r="J238" s="263"/>
      <c r="K238" s="263"/>
    </row>
    <row r="239" spans="9:11" x14ac:dyDescent="0.2">
      <c r="I239" s="263"/>
      <c r="J239" s="263"/>
      <c r="K239" s="263"/>
    </row>
    <row r="240" spans="9:11" x14ac:dyDescent="0.2">
      <c r="I240" s="263"/>
      <c r="J240" s="263"/>
      <c r="K240" s="263"/>
    </row>
    <row r="241" spans="9:11" x14ac:dyDescent="0.2">
      <c r="I241" s="263"/>
      <c r="J241" s="263"/>
      <c r="K241" s="263"/>
    </row>
    <row r="242" spans="9:11" x14ac:dyDescent="0.2">
      <c r="I242" s="263"/>
      <c r="J242" s="263"/>
      <c r="K242" s="263"/>
    </row>
    <row r="243" spans="9:11" x14ac:dyDescent="0.2">
      <c r="I243" s="263"/>
      <c r="J243" s="263"/>
      <c r="K243" s="263"/>
    </row>
    <row r="244" spans="9:11" x14ac:dyDescent="0.2">
      <c r="I244" s="263"/>
      <c r="J244" s="263"/>
      <c r="K244" s="263"/>
    </row>
    <row r="245" spans="9:11" x14ac:dyDescent="0.2">
      <c r="I245" s="263"/>
      <c r="J245" s="263"/>
      <c r="K245" s="263"/>
    </row>
    <row r="246" spans="9:11" x14ac:dyDescent="0.2">
      <c r="I246" s="263"/>
      <c r="J246" s="263"/>
      <c r="K246" s="263"/>
    </row>
    <row r="247" spans="9:11" x14ac:dyDescent="0.2">
      <c r="I247" s="263"/>
      <c r="J247" s="263"/>
      <c r="K247" s="263"/>
    </row>
    <row r="248" spans="9:11" x14ac:dyDescent="0.2">
      <c r="I248" s="263"/>
      <c r="J248" s="263"/>
      <c r="K248" s="263"/>
    </row>
    <row r="249" spans="9:11" x14ac:dyDescent="0.2">
      <c r="I249" s="263"/>
      <c r="J249" s="263"/>
      <c r="K249" s="263"/>
    </row>
    <row r="250" spans="9:11" x14ac:dyDescent="0.2">
      <c r="I250" s="263"/>
      <c r="J250" s="263"/>
      <c r="K250" s="263"/>
    </row>
    <row r="251" spans="9:11" x14ac:dyDescent="0.2">
      <c r="I251" s="263"/>
      <c r="J251" s="263"/>
      <c r="K251" s="263"/>
    </row>
    <row r="252" spans="9:11" x14ac:dyDescent="0.2">
      <c r="I252" s="263"/>
      <c r="J252" s="263"/>
      <c r="K252" s="263"/>
    </row>
    <row r="253" spans="9:11" x14ac:dyDescent="0.2">
      <c r="I253" s="263"/>
      <c r="J253" s="263"/>
      <c r="K253" s="263"/>
    </row>
    <row r="254" spans="9:11" x14ac:dyDescent="0.2">
      <c r="I254" s="263"/>
      <c r="J254" s="263"/>
      <c r="K254" s="263"/>
    </row>
    <row r="255" spans="9:11" x14ac:dyDescent="0.2">
      <c r="I255" s="263"/>
      <c r="J255" s="263"/>
      <c r="K255" s="263"/>
    </row>
    <row r="256" spans="9:11" x14ac:dyDescent="0.2">
      <c r="I256" s="263"/>
      <c r="J256" s="263"/>
      <c r="K256" s="263"/>
    </row>
    <row r="257" spans="9:11" x14ac:dyDescent="0.2">
      <c r="I257" s="263"/>
      <c r="J257" s="263"/>
      <c r="K257" s="263"/>
    </row>
    <row r="258" spans="9:11" x14ac:dyDescent="0.2">
      <c r="I258" s="263"/>
      <c r="J258" s="263"/>
      <c r="K258" s="263"/>
    </row>
    <row r="259" spans="9:11" x14ac:dyDescent="0.2">
      <c r="I259" s="263"/>
      <c r="J259" s="263"/>
      <c r="K259" s="263"/>
    </row>
    <row r="260" spans="9:11" x14ac:dyDescent="0.2">
      <c r="I260" s="263"/>
      <c r="J260" s="263"/>
      <c r="K260" s="263"/>
    </row>
    <row r="261" spans="9:11" x14ac:dyDescent="0.2">
      <c r="I261" s="263"/>
      <c r="J261" s="263"/>
      <c r="K261" s="263"/>
    </row>
    <row r="262" spans="9:11" x14ac:dyDescent="0.2">
      <c r="I262" s="263"/>
      <c r="J262" s="263"/>
      <c r="K262" s="263"/>
    </row>
    <row r="263" spans="9:11" x14ac:dyDescent="0.2">
      <c r="I263" s="263"/>
      <c r="J263" s="263"/>
      <c r="K263" s="263"/>
    </row>
    <row r="264" spans="9:11" x14ac:dyDescent="0.2">
      <c r="I264" s="263"/>
      <c r="J264" s="263"/>
      <c r="K264" s="263"/>
    </row>
    <row r="265" spans="9:11" x14ac:dyDescent="0.2">
      <c r="I265" s="263"/>
      <c r="J265" s="263"/>
      <c r="K265" s="263"/>
    </row>
    <row r="266" spans="9:11" x14ac:dyDescent="0.2">
      <c r="I266" s="263"/>
      <c r="J266" s="263"/>
      <c r="K266" s="263"/>
    </row>
    <row r="267" spans="9:11" x14ac:dyDescent="0.2">
      <c r="I267" s="263"/>
      <c r="J267" s="263"/>
      <c r="K267" s="263"/>
    </row>
    <row r="268" spans="9:11" x14ac:dyDescent="0.2">
      <c r="I268" s="263"/>
      <c r="J268" s="263"/>
      <c r="K268" s="263"/>
    </row>
    <row r="269" spans="9:11" x14ac:dyDescent="0.2">
      <c r="I269" s="263"/>
      <c r="J269" s="263"/>
      <c r="K269" s="263"/>
    </row>
    <row r="270" spans="9:11" x14ac:dyDescent="0.2">
      <c r="I270" s="263"/>
      <c r="J270" s="263"/>
      <c r="K270" s="263"/>
    </row>
    <row r="271" spans="9:11" x14ac:dyDescent="0.2">
      <c r="I271" s="263"/>
      <c r="J271" s="263"/>
      <c r="K271" s="263"/>
    </row>
    <row r="272" spans="9:11" x14ac:dyDescent="0.2">
      <c r="I272" s="263"/>
      <c r="J272" s="263"/>
      <c r="K272" s="263"/>
    </row>
  </sheetData>
  <mergeCells count="1">
    <mergeCell ref="B21:H21"/>
  </mergeCells>
  <hyperlinks>
    <hyperlink ref="A1" location="Turinys!A1" display="↖ atgal į turinį"/>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273"/>
  <sheetViews>
    <sheetView showGridLines="0" showRowColHeaders="0" zoomScaleNormal="100" workbookViewId="0">
      <selection activeCell="D6" sqref="D6:H20"/>
    </sheetView>
  </sheetViews>
  <sheetFormatPr defaultRowHeight="14.25" x14ac:dyDescent="0.2"/>
  <cols>
    <col min="1" max="1" width="9" style="343"/>
    <col min="2" max="2" width="10.875" style="263" customWidth="1"/>
    <col min="3" max="3" width="26.625" style="263" customWidth="1"/>
    <col min="4" max="6" width="10.25" style="263" customWidth="1"/>
    <col min="7" max="8" width="9" style="263"/>
    <col min="9" max="11" width="9" style="98"/>
    <col min="12" max="16384" width="9" style="263"/>
  </cols>
  <sheetData>
    <row r="1" spans="1:11" x14ac:dyDescent="0.2">
      <c r="A1" s="27" t="s">
        <v>0</v>
      </c>
      <c r="B1" s="354"/>
      <c r="C1" s="354"/>
      <c r="D1" s="76"/>
      <c r="E1" s="76"/>
      <c r="F1" s="76"/>
      <c r="G1" s="76"/>
      <c r="H1" s="76"/>
      <c r="I1" s="94"/>
      <c r="J1" s="94"/>
      <c r="K1" s="94"/>
    </row>
    <row r="2" spans="1:11" ht="15" thickBot="1" x14ac:dyDescent="0.25">
      <c r="B2" s="77"/>
      <c r="C2" s="77"/>
      <c r="D2" s="77"/>
      <c r="E2" s="77"/>
      <c r="F2" s="77"/>
      <c r="G2" s="77"/>
      <c r="H2" s="77"/>
      <c r="I2" s="94"/>
      <c r="J2" s="94"/>
      <c r="K2" s="94"/>
    </row>
    <row r="3" spans="1:11" ht="15" x14ac:dyDescent="0.2">
      <c r="B3" s="71" t="s">
        <v>404</v>
      </c>
      <c r="C3" s="71"/>
      <c r="D3" s="71"/>
      <c r="E3" s="71"/>
      <c r="F3" s="71"/>
      <c r="G3" s="71"/>
      <c r="H3" s="71"/>
      <c r="I3" s="94"/>
      <c r="J3" s="94"/>
      <c r="K3" s="94"/>
    </row>
    <row r="4" spans="1:11" x14ac:dyDescent="0.2">
      <c r="B4" s="95"/>
      <c r="C4" s="96"/>
      <c r="D4" s="95"/>
      <c r="E4" s="96"/>
      <c r="F4" s="95"/>
      <c r="G4" s="95"/>
      <c r="I4" s="94"/>
      <c r="J4" s="94"/>
      <c r="K4" s="94"/>
    </row>
    <row r="5" spans="1:11" ht="27" customHeight="1" x14ac:dyDescent="0.2">
      <c r="B5" s="294" t="s">
        <v>352</v>
      </c>
      <c r="C5" s="309" t="s">
        <v>353</v>
      </c>
      <c r="D5" s="295">
        <v>2014</v>
      </c>
      <c r="E5" s="295">
        <v>2015</v>
      </c>
      <c r="F5" s="295">
        <v>2016</v>
      </c>
      <c r="G5" s="295">
        <v>2017</v>
      </c>
      <c r="H5" s="296">
        <v>2018</v>
      </c>
      <c r="I5" s="94"/>
      <c r="J5" s="94"/>
      <c r="K5" s="94"/>
    </row>
    <row r="6" spans="1:11" ht="27.75" customHeight="1" x14ac:dyDescent="0.2">
      <c r="B6" s="307"/>
      <c r="C6" s="308" t="s">
        <v>405</v>
      </c>
      <c r="D6" s="476" t="s">
        <v>406</v>
      </c>
      <c r="E6" s="476">
        <v>40.200000000000003</v>
      </c>
      <c r="F6" s="476">
        <v>153.19999999999999</v>
      </c>
      <c r="G6" s="476">
        <v>137.9</v>
      </c>
      <c r="H6" s="476">
        <v>52.1</v>
      </c>
      <c r="I6" s="94"/>
      <c r="J6" s="94"/>
      <c r="K6" s="94"/>
    </row>
    <row r="7" spans="1:11" ht="24" customHeight="1" x14ac:dyDescent="0.2">
      <c r="B7" s="304"/>
      <c r="C7" s="302" t="s">
        <v>407</v>
      </c>
      <c r="D7" s="475">
        <v>7.2</v>
      </c>
      <c r="E7" s="475">
        <v>75.2</v>
      </c>
      <c r="F7" s="475">
        <v>193.1</v>
      </c>
      <c r="G7" s="475">
        <v>138.1</v>
      </c>
      <c r="H7" s="475">
        <v>59.1</v>
      </c>
      <c r="I7" s="94"/>
      <c r="J7" s="94"/>
      <c r="K7" s="94"/>
    </row>
    <row r="8" spans="1:11" ht="13.5" customHeight="1" x14ac:dyDescent="0.2">
      <c r="B8" s="301" t="s">
        <v>158</v>
      </c>
      <c r="C8" s="302" t="s">
        <v>358</v>
      </c>
      <c r="D8" s="475" t="s">
        <v>408</v>
      </c>
      <c r="E8" s="475" t="s">
        <v>409</v>
      </c>
      <c r="F8" s="475">
        <v>12.9</v>
      </c>
      <c r="G8" s="475">
        <v>52.7</v>
      </c>
      <c r="H8" s="475">
        <v>39.4</v>
      </c>
      <c r="I8" s="94"/>
      <c r="J8" s="94"/>
      <c r="K8" s="94"/>
    </row>
    <row r="9" spans="1:11" ht="27.75" customHeight="1" x14ac:dyDescent="0.2">
      <c r="B9" s="301" t="s">
        <v>364</v>
      </c>
      <c r="C9" s="302" t="s">
        <v>55</v>
      </c>
      <c r="D9" s="475">
        <v>16.399999999999999</v>
      </c>
      <c r="E9" s="475">
        <v>18</v>
      </c>
      <c r="F9" s="475">
        <v>30.7</v>
      </c>
      <c r="G9" s="475">
        <v>29</v>
      </c>
      <c r="H9" s="475">
        <v>26.8</v>
      </c>
      <c r="I9" s="94"/>
      <c r="J9" s="94"/>
      <c r="K9" s="94"/>
    </row>
    <row r="10" spans="1:11" ht="24" customHeight="1" x14ac:dyDescent="0.2">
      <c r="B10" s="301" t="s">
        <v>369</v>
      </c>
      <c r="C10" s="302" t="s">
        <v>56</v>
      </c>
      <c r="D10" s="475">
        <v>9.4</v>
      </c>
      <c r="E10" s="475">
        <v>27.7</v>
      </c>
      <c r="F10" s="475">
        <v>24.8</v>
      </c>
      <c r="G10" s="475">
        <v>52</v>
      </c>
      <c r="H10" s="475">
        <v>33.799999999999997</v>
      </c>
      <c r="I10" s="94"/>
      <c r="J10" s="94"/>
      <c r="K10" s="94"/>
    </row>
    <row r="11" spans="1:11" ht="15" customHeight="1" x14ac:dyDescent="0.2">
      <c r="B11" s="301" t="s">
        <v>372</v>
      </c>
      <c r="C11" s="302" t="s">
        <v>168</v>
      </c>
      <c r="D11" s="475" t="s">
        <v>393</v>
      </c>
      <c r="E11" s="475" t="s">
        <v>384</v>
      </c>
      <c r="F11" s="475" t="s">
        <v>410</v>
      </c>
      <c r="G11" s="475" t="s">
        <v>411</v>
      </c>
      <c r="H11" s="475" t="s">
        <v>410</v>
      </c>
      <c r="I11" s="94"/>
      <c r="J11" s="94"/>
      <c r="K11" s="94"/>
    </row>
    <row r="12" spans="1:11" ht="15" customHeight="1" x14ac:dyDescent="0.2">
      <c r="B12" s="301" t="s">
        <v>377</v>
      </c>
      <c r="C12" s="302" t="s">
        <v>290</v>
      </c>
      <c r="D12" s="475">
        <v>0.4</v>
      </c>
      <c r="E12" s="475">
        <v>1.4</v>
      </c>
      <c r="F12" s="475">
        <v>1.8</v>
      </c>
      <c r="G12" s="475">
        <v>3.6</v>
      </c>
      <c r="H12" s="475">
        <v>8.8000000000000007</v>
      </c>
      <c r="I12" s="94"/>
      <c r="J12" s="94"/>
      <c r="K12" s="94"/>
    </row>
    <row r="13" spans="1:11" ht="15" customHeight="1" x14ac:dyDescent="0.2">
      <c r="B13" s="301" t="s">
        <v>379</v>
      </c>
      <c r="C13" s="302" t="s">
        <v>57</v>
      </c>
      <c r="D13" s="475">
        <v>2</v>
      </c>
      <c r="E13" s="475">
        <v>2.2999999999999998</v>
      </c>
      <c r="F13" s="475">
        <v>0.1</v>
      </c>
      <c r="G13" s="475">
        <v>0.1</v>
      </c>
      <c r="H13" s="475">
        <v>0</v>
      </c>
      <c r="I13" s="94"/>
      <c r="J13" s="94"/>
      <c r="K13" s="94"/>
    </row>
    <row r="14" spans="1:11" ht="15" customHeight="1" x14ac:dyDescent="0.2">
      <c r="B14" s="301" t="s">
        <v>383</v>
      </c>
      <c r="C14" s="302" t="s">
        <v>59</v>
      </c>
      <c r="D14" s="475" t="s">
        <v>412</v>
      </c>
      <c r="E14" s="475" t="s">
        <v>413</v>
      </c>
      <c r="F14" s="475" t="s">
        <v>414</v>
      </c>
      <c r="G14" s="475" t="s">
        <v>415</v>
      </c>
      <c r="H14" s="475" t="s">
        <v>416</v>
      </c>
      <c r="I14" s="94"/>
      <c r="J14" s="94"/>
      <c r="K14" s="94"/>
    </row>
    <row r="15" spans="1:11" ht="15" customHeight="1" x14ac:dyDescent="0.2">
      <c r="B15" s="301" t="s">
        <v>388</v>
      </c>
      <c r="C15" s="302" t="s">
        <v>42</v>
      </c>
      <c r="D15" s="475" t="s">
        <v>417</v>
      </c>
      <c r="E15" s="475" t="s">
        <v>418</v>
      </c>
      <c r="F15" s="475">
        <v>7.9</v>
      </c>
      <c r="G15" s="475">
        <v>0.5</v>
      </c>
      <c r="H15" s="475" t="s">
        <v>419</v>
      </c>
      <c r="I15" s="94"/>
      <c r="J15" s="94"/>
      <c r="K15" s="94"/>
    </row>
    <row r="16" spans="1:11" ht="36.75" customHeight="1" x14ac:dyDescent="0.2">
      <c r="B16" s="301" t="s">
        <v>391</v>
      </c>
      <c r="C16" s="302" t="s">
        <v>420</v>
      </c>
      <c r="D16" s="475">
        <v>0</v>
      </c>
      <c r="E16" s="475">
        <v>0</v>
      </c>
      <c r="F16" s="475">
        <v>0</v>
      </c>
      <c r="G16" s="475">
        <v>0</v>
      </c>
      <c r="H16" s="475">
        <v>0</v>
      </c>
      <c r="I16" s="94"/>
      <c r="J16" s="94"/>
      <c r="K16" s="94"/>
    </row>
    <row r="17" spans="2:11" ht="48" customHeight="1" x14ac:dyDescent="0.2">
      <c r="B17" s="301" t="s">
        <v>160</v>
      </c>
      <c r="C17" s="302" t="s">
        <v>421</v>
      </c>
      <c r="D17" s="475">
        <v>43.2</v>
      </c>
      <c r="E17" s="475">
        <v>113</v>
      </c>
      <c r="F17" s="475">
        <v>180.2</v>
      </c>
      <c r="G17" s="475">
        <v>85.4</v>
      </c>
      <c r="H17" s="475">
        <v>19.7</v>
      </c>
      <c r="I17" s="94"/>
      <c r="J17" s="94"/>
      <c r="K17" s="94"/>
    </row>
    <row r="18" spans="2:11" ht="27" customHeight="1" x14ac:dyDescent="0.2">
      <c r="B18" s="301" t="s">
        <v>399</v>
      </c>
      <c r="C18" s="302" t="s">
        <v>61</v>
      </c>
      <c r="D18" s="475">
        <v>26</v>
      </c>
      <c r="E18" s="475">
        <v>78</v>
      </c>
      <c r="F18" s="475">
        <v>140.30000000000001</v>
      </c>
      <c r="G18" s="475">
        <v>85.2</v>
      </c>
      <c r="H18" s="475">
        <v>12.7</v>
      </c>
      <c r="I18" s="94"/>
      <c r="J18" s="94"/>
      <c r="K18" s="94"/>
    </row>
    <row r="19" spans="2:11" ht="36" customHeight="1" x14ac:dyDescent="0.2">
      <c r="B19" s="301" t="s">
        <v>401</v>
      </c>
      <c r="C19" s="302" t="s">
        <v>422</v>
      </c>
      <c r="D19" s="475">
        <v>1.7</v>
      </c>
      <c r="E19" s="475">
        <v>2.4</v>
      </c>
      <c r="F19" s="475">
        <v>0.2</v>
      </c>
      <c r="G19" s="475">
        <v>2.2000000000000002</v>
      </c>
      <c r="H19" s="475">
        <v>0.3</v>
      </c>
      <c r="I19" s="94"/>
      <c r="J19" s="94"/>
      <c r="K19" s="94"/>
    </row>
    <row r="20" spans="2:11" ht="24" x14ac:dyDescent="0.2">
      <c r="B20" s="305" t="s">
        <v>423</v>
      </c>
      <c r="C20" s="306" t="s">
        <v>424</v>
      </c>
      <c r="D20" s="477">
        <v>15.5</v>
      </c>
      <c r="E20" s="477">
        <v>32.6</v>
      </c>
      <c r="F20" s="477">
        <v>39.700000000000003</v>
      </c>
      <c r="G20" s="477" t="s">
        <v>319</v>
      </c>
      <c r="H20" s="477">
        <v>6.6</v>
      </c>
      <c r="I20" s="94"/>
      <c r="J20" s="94"/>
      <c r="K20" s="94"/>
    </row>
    <row r="21" spans="2:11" x14ac:dyDescent="0.2">
      <c r="B21" s="293"/>
      <c r="C21" s="298"/>
      <c r="D21" s="300"/>
      <c r="E21" s="300"/>
      <c r="F21" s="300"/>
      <c r="G21" s="300"/>
      <c r="H21" s="300"/>
      <c r="I21" s="94"/>
      <c r="J21" s="94"/>
      <c r="K21" s="94"/>
    </row>
    <row r="22" spans="2:11" ht="15" thickBot="1" x14ac:dyDescent="0.25">
      <c r="B22" s="703" t="s">
        <v>62</v>
      </c>
      <c r="C22" s="703"/>
      <c r="D22" s="703"/>
      <c r="E22" s="703"/>
      <c r="F22" s="703"/>
      <c r="G22" s="703"/>
      <c r="H22" s="703"/>
      <c r="I22" s="94"/>
      <c r="J22" s="94"/>
      <c r="K22" s="94"/>
    </row>
    <row r="23" spans="2:11" x14ac:dyDescent="0.2">
      <c r="B23" s="95"/>
      <c r="C23" s="96"/>
      <c r="D23" s="95"/>
      <c r="E23" s="96"/>
      <c r="F23" s="95"/>
      <c r="G23" s="95"/>
      <c r="I23" s="94"/>
      <c r="J23" s="94"/>
      <c r="K23" s="94"/>
    </row>
    <row r="24" spans="2:11" x14ac:dyDescent="0.2">
      <c r="I24" s="263"/>
      <c r="J24" s="263"/>
      <c r="K24" s="263"/>
    </row>
    <row r="25" spans="2:11" x14ac:dyDescent="0.2">
      <c r="I25" s="263"/>
      <c r="J25" s="263"/>
      <c r="K25" s="263"/>
    </row>
    <row r="26" spans="2:11" x14ac:dyDescent="0.2">
      <c r="I26" s="263"/>
      <c r="J26" s="263"/>
      <c r="K26" s="263"/>
    </row>
    <row r="27" spans="2:11" x14ac:dyDescent="0.2">
      <c r="I27" s="263"/>
      <c r="J27" s="263"/>
      <c r="K27" s="263"/>
    </row>
    <row r="28" spans="2:11" x14ac:dyDescent="0.2">
      <c r="I28" s="263"/>
      <c r="J28" s="263"/>
      <c r="K28" s="263"/>
    </row>
    <row r="29" spans="2:11" x14ac:dyDescent="0.2">
      <c r="I29" s="263"/>
      <c r="J29" s="263"/>
      <c r="K29" s="263"/>
    </row>
    <row r="30" spans="2:11" x14ac:dyDescent="0.2">
      <c r="I30" s="263"/>
      <c r="J30" s="263"/>
      <c r="K30" s="263"/>
    </row>
    <row r="31" spans="2:11" x14ac:dyDescent="0.2">
      <c r="I31" s="263"/>
      <c r="J31" s="263"/>
      <c r="K31" s="263"/>
    </row>
    <row r="32" spans="2:11" x14ac:dyDescent="0.2">
      <c r="I32" s="263"/>
      <c r="J32" s="263"/>
      <c r="K32" s="263"/>
    </row>
    <row r="33" spans="9:11" x14ac:dyDescent="0.2">
      <c r="I33" s="263"/>
      <c r="J33" s="263"/>
      <c r="K33" s="263"/>
    </row>
    <row r="34" spans="9:11" x14ac:dyDescent="0.2">
      <c r="I34" s="263"/>
      <c r="J34" s="263"/>
      <c r="K34" s="263"/>
    </row>
    <row r="35" spans="9:11" x14ac:dyDescent="0.2">
      <c r="I35" s="263"/>
      <c r="J35" s="263"/>
      <c r="K35" s="263"/>
    </row>
    <row r="36" spans="9:11" x14ac:dyDescent="0.2">
      <c r="I36" s="263"/>
      <c r="J36" s="263"/>
      <c r="K36" s="263"/>
    </row>
    <row r="37" spans="9:11" x14ac:dyDescent="0.2">
      <c r="I37" s="263"/>
      <c r="J37" s="263"/>
      <c r="K37" s="263"/>
    </row>
    <row r="38" spans="9:11" x14ac:dyDescent="0.2">
      <c r="I38" s="263"/>
      <c r="J38" s="263"/>
      <c r="K38" s="263"/>
    </row>
    <row r="39" spans="9:11" x14ac:dyDescent="0.2">
      <c r="I39" s="263"/>
      <c r="J39" s="263"/>
      <c r="K39" s="263"/>
    </row>
    <row r="40" spans="9:11" x14ac:dyDescent="0.2">
      <c r="I40" s="263"/>
      <c r="J40" s="263"/>
      <c r="K40" s="263"/>
    </row>
    <row r="41" spans="9:11" x14ac:dyDescent="0.2">
      <c r="I41" s="263"/>
      <c r="J41" s="263"/>
      <c r="K41" s="263"/>
    </row>
    <row r="42" spans="9:11" x14ac:dyDescent="0.2">
      <c r="I42" s="263"/>
      <c r="J42" s="263"/>
      <c r="K42" s="263"/>
    </row>
    <row r="43" spans="9:11" x14ac:dyDescent="0.2">
      <c r="I43" s="263"/>
      <c r="J43" s="263"/>
      <c r="K43" s="263"/>
    </row>
    <row r="44" spans="9:11" x14ac:dyDescent="0.2">
      <c r="I44" s="263"/>
      <c r="J44" s="263"/>
      <c r="K44" s="263"/>
    </row>
    <row r="45" spans="9:11" x14ac:dyDescent="0.2">
      <c r="I45" s="263"/>
      <c r="J45" s="263"/>
      <c r="K45" s="263"/>
    </row>
    <row r="46" spans="9:11" x14ac:dyDescent="0.2">
      <c r="I46" s="263"/>
      <c r="J46" s="263"/>
      <c r="K46" s="263"/>
    </row>
    <row r="47" spans="9:11" x14ac:dyDescent="0.2">
      <c r="I47" s="263"/>
      <c r="J47" s="263"/>
      <c r="K47" s="263"/>
    </row>
    <row r="48" spans="9:11" x14ac:dyDescent="0.2">
      <c r="I48" s="263"/>
      <c r="J48" s="263"/>
      <c r="K48" s="263"/>
    </row>
    <row r="49" spans="9:11" x14ac:dyDescent="0.2">
      <c r="I49" s="263"/>
      <c r="J49" s="263"/>
      <c r="K49" s="263"/>
    </row>
    <row r="50" spans="9:11" x14ac:dyDescent="0.2">
      <c r="I50" s="263"/>
      <c r="J50" s="263"/>
      <c r="K50" s="263"/>
    </row>
    <row r="51" spans="9:11" x14ac:dyDescent="0.2">
      <c r="I51" s="263"/>
      <c r="J51" s="263"/>
      <c r="K51" s="263"/>
    </row>
    <row r="52" spans="9:11" x14ac:dyDescent="0.2">
      <c r="I52" s="263"/>
      <c r="J52" s="263"/>
      <c r="K52" s="263"/>
    </row>
    <row r="53" spans="9:11" x14ac:dyDescent="0.2">
      <c r="I53" s="263"/>
      <c r="J53" s="263"/>
      <c r="K53" s="263"/>
    </row>
    <row r="54" spans="9:11" x14ac:dyDescent="0.2">
      <c r="I54" s="263"/>
      <c r="J54" s="263"/>
      <c r="K54" s="263"/>
    </row>
    <row r="55" spans="9:11" x14ac:dyDescent="0.2">
      <c r="I55" s="263"/>
      <c r="J55" s="263"/>
      <c r="K55" s="263"/>
    </row>
    <row r="56" spans="9:11" x14ac:dyDescent="0.2">
      <c r="I56" s="263"/>
      <c r="J56" s="263"/>
      <c r="K56" s="263"/>
    </row>
    <row r="57" spans="9:11" x14ac:dyDescent="0.2">
      <c r="I57" s="263"/>
      <c r="J57" s="263"/>
      <c r="K57" s="263"/>
    </row>
    <row r="58" spans="9:11" x14ac:dyDescent="0.2">
      <c r="I58" s="263"/>
      <c r="J58" s="263"/>
      <c r="K58" s="263"/>
    </row>
    <row r="59" spans="9:11" x14ac:dyDescent="0.2">
      <c r="I59" s="263"/>
      <c r="J59" s="263"/>
      <c r="K59" s="263"/>
    </row>
    <row r="60" spans="9:11" x14ac:dyDescent="0.2">
      <c r="I60" s="263"/>
      <c r="J60" s="263"/>
      <c r="K60" s="263"/>
    </row>
    <row r="61" spans="9:11" x14ac:dyDescent="0.2">
      <c r="I61" s="263"/>
      <c r="J61" s="263"/>
      <c r="K61" s="263"/>
    </row>
    <row r="62" spans="9:11" x14ac:dyDescent="0.2">
      <c r="I62" s="263"/>
      <c r="J62" s="263"/>
      <c r="K62" s="263"/>
    </row>
    <row r="63" spans="9:11" x14ac:dyDescent="0.2">
      <c r="I63" s="263"/>
      <c r="J63" s="263"/>
      <c r="K63" s="263"/>
    </row>
    <row r="64" spans="9:11" x14ac:dyDescent="0.2">
      <c r="I64" s="263"/>
      <c r="J64" s="263"/>
      <c r="K64" s="263"/>
    </row>
    <row r="65" spans="9:11" x14ac:dyDescent="0.2">
      <c r="I65" s="263"/>
      <c r="J65" s="263"/>
      <c r="K65" s="263"/>
    </row>
    <row r="66" spans="9:11" x14ac:dyDescent="0.2">
      <c r="I66" s="263"/>
      <c r="J66" s="263"/>
      <c r="K66" s="263"/>
    </row>
    <row r="67" spans="9:11" x14ac:dyDescent="0.2">
      <c r="I67" s="263"/>
      <c r="J67" s="263"/>
      <c r="K67" s="263"/>
    </row>
    <row r="68" spans="9:11" x14ac:dyDescent="0.2">
      <c r="I68" s="263"/>
      <c r="J68" s="263"/>
      <c r="K68" s="263"/>
    </row>
    <row r="69" spans="9:11" x14ac:dyDescent="0.2">
      <c r="I69" s="263"/>
      <c r="J69" s="263"/>
      <c r="K69" s="263"/>
    </row>
    <row r="70" spans="9:11" x14ac:dyDescent="0.2">
      <c r="I70" s="263"/>
      <c r="J70" s="263"/>
      <c r="K70" s="263"/>
    </row>
    <row r="71" spans="9:11" x14ac:dyDescent="0.2">
      <c r="I71" s="263"/>
      <c r="J71" s="263"/>
      <c r="K71" s="263"/>
    </row>
    <row r="72" spans="9:11" x14ac:dyDescent="0.2">
      <c r="I72" s="263"/>
      <c r="J72" s="263"/>
      <c r="K72" s="263"/>
    </row>
    <row r="73" spans="9:11" x14ac:dyDescent="0.2">
      <c r="I73" s="263"/>
      <c r="J73" s="263"/>
      <c r="K73" s="263"/>
    </row>
    <row r="74" spans="9:11" x14ac:dyDescent="0.2">
      <c r="I74" s="263"/>
      <c r="J74" s="263"/>
      <c r="K74" s="263"/>
    </row>
    <row r="75" spans="9:11" x14ac:dyDescent="0.2">
      <c r="I75" s="263"/>
      <c r="J75" s="263"/>
      <c r="K75" s="263"/>
    </row>
    <row r="76" spans="9:11" x14ac:dyDescent="0.2">
      <c r="I76" s="263"/>
      <c r="J76" s="263"/>
      <c r="K76" s="263"/>
    </row>
    <row r="77" spans="9:11" x14ac:dyDescent="0.2">
      <c r="I77" s="263"/>
      <c r="J77" s="263"/>
      <c r="K77" s="263"/>
    </row>
    <row r="78" spans="9:11" x14ac:dyDescent="0.2">
      <c r="I78" s="263"/>
      <c r="J78" s="263"/>
      <c r="K78" s="263"/>
    </row>
    <row r="79" spans="9:11" x14ac:dyDescent="0.2">
      <c r="I79" s="263"/>
      <c r="J79" s="263"/>
      <c r="K79" s="263"/>
    </row>
    <row r="80" spans="9:11" x14ac:dyDescent="0.2">
      <c r="I80" s="263"/>
      <c r="J80" s="263"/>
      <c r="K80" s="263"/>
    </row>
    <row r="81" spans="9:11" x14ac:dyDescent="0.2">
      <c r="I81" s="263"/>
      <c r="J81" s="263"/>
      <c r="K81" s="263"/>
    </row>
    <row r="82" spans="9:11" x14ac:dyDescent="0.2">
      <c r="I82" s="263"/>
      <c r="J82" s="263"/>
      <c r="K82" s="263"/>
    </row>
    <row r="83" spans="9:11" x14ac:dyDescent="0.2">
      <c r="I83" s="263"/>
      <c r="J83" s="263"/>
      <c r="K83" s="263"/>
    </row>
    <row r="84" spans="9:11" x14ac:dyDescent="0.2">
      <c r="I84" s="263"/>
      <c r="J84" s="263"/>
      <c r="K84" s="263"/>
    </row>
    <row r="85" spans="9:11" x14ac:dyDescent="0.2">
      <c r="I85" s="263"/>
      <c r="J85" s="263"/>
      <c r="K85" s="263"/>
    </row>
    <row r="86" spans="9:11" x14ac:dyDescent="0.2">
      <c r="I86" s="263"/>
      <c r="J86" s="263"/>
      <c r="K86" s="263"/>
    </row>
    <row r="87" spans="9:11" x14ac:dyDescent="0.2">
      <c r="I87" s="263"/>
      <c r="J87" s="263"/>
      <c r="K87" s="263"/>
    </row>
    <row r="88" spans="9:11" x14ac:dyDescent="0.2">
      <c r="I88" s="263"/>
      <c r="J88" s="263"/>
      <c r="K88" s="263"/>
    </row>
    <row r="89" spans="9:11" x14ac:dyDescent="0.2">
      <c r="I89" s="263"/>
      <c r="J89" s="263"/>
      <c r="K89" s="263"/>
    </row>
    <row r="90" spans="9:11" x14ac:dyDescent="0.2">
      <c r="I90" s="263"/>
      <c r="J90" s="263"/>
      <c r="K90" s="263"/>
    </row>
    <row r="91" spans="9:11" x14ac:dyDescent="0.2">
      <c r="I91" s="263"/>
      <c r="J91" s="263"/>
      <c r="K91" s="263"/>
    </row>
    <row r="92" spans="9:11" x14ac:dyDescent="0.2">
      <c r="I92" s="263"/>
      <c r="J92" s="263"/>
      <c r="K92" s="263"/>
    </row>
    <row r="93" spans="9:11" x14ac:dyDescent="0.2">
      <c r="I93" s="263"/>
      <c r="J93" s="263"/>
      <c r="K93" s="263"/>
    </row>
    <row r="94" spans="9:11" x14ac:dyDescent="0.2">
      <c r="I94" s="263"/>
      <c r="J94" s="263"/>
      <c r="K94" s="263"/>
    </row>
    <row r="95" spans="9:11" x14ac:dyDescent="0.2">
      <c r="I95" s="263"/>
      <c r="J95" s="263"/>
      <c r="K95" s="263"/>
    </row>
    <row r="96" spans="9:11" x14ac:dyDescent="0.2">
      <c r="I96" s="263"/>
      <c r="J96" s="263"/>
      <c r="K96" s="263"/>
    </row>
    <row r="97" spans="9:11" x14ac:dyDescent="0.2">
      <c r="I97" s="263"/>
      <c r="J97" s="263"/>
      <c r="K97" s="263"/>
    </row>
    <row r="98" spans="9:11" x14ac:dyDescent="0.2">
      <c r="I98" s="263"/>
      <c r="J98" s="263"/>
      <c r="K98" s="263"/>
    </row>
    <row r="99" spans="9:11" x14ac:dyDescent="0.2">
      <c r="I99" s="263"/>
      <c r="J99" s="263"/>
      <c r="K99" s="263"/>
    </row>
    <row r="100" spans="9:11" x14ac:dyDescent="0.2">
      <c r="I100" s="263"/>
      <c r="J100" s="263"/>
      <c r="K100" s="263"/>
    </row>
    <row r="101" spans="9:11" x14ac:dyDescent="0.2">
      <c r="I101" s="263"/>
      <c r="J101" s="263"/>
      <c r="K101" s="263"/>
    </row>
    <row r="102" spans="9:11" x14ac:dyDescent="0.2">
      <c r="I102" s="263"/>
      <c r="J102" s="263"/>
      <c r="K102" s="263"/>
    </row>
    <row r="103" spans="9:11" x14ac:dyDescent="0.2">
      <c r="I103" s="263"/>
      <c r="J103" s="263"/>
      <c r="K103" s="263"/>
    </row>
    <row r="104" spans="9:11" x14ac:dyDescent="0.2">
      <c r="I104" s="263"/>
      <c r="J104" s="263"/>
      <c r="K104" s="263"/>
    </row>
    <row r="105" spans="9:11" x14ac:dyDescent="0.2">
      <c r="I105" s="263"/>
      <c r="J105" s="263"/>
      <c r="K105" s="263"/>
    </row>
    <row r="106" spans="9:11" x14ac:dyDescent="0.2">
      <c r="I106" s="263"/>
      <c r="J106" s="263"/>
      <c r="K106" s="263"/>
    </row>
    <row r="107" spans="9:11" x14ac:dyDescent="0.2">
      <c r="I107" s="263"/>
      <c r="J107" s="263"/>
      <c r="K107" s="263"/>
    </row>
    <row r="108" spans="9:11" x14ac:dyDescent="0.2">
      <c r="I108" s="263"/>
      <c r="J108" s="263"/>
      <c r="K108" s="263"/>
    </row>
    <row r="109" spans="9:11" x14ac:dyDescent="0.2">
      <c r="I109" s="263"/>
      <c r="J109" s="263"/>
      <c r="K109" s="263"/>
    </row>
    <row r="110" spans="9:11" x14ac:dyDescent="0.2">
      <c r="I110" s="263"/>
      <c r="J110" s="263"/>
      <c r="K110" s="263"/>
    </row>
    <row r="111" spans="9:11" x14ac:dyDescent="0.2">
      <c r="I111" s="263"/>
      <c r="J111" s="263"/>
      <c r="K111" s="263"/>
    </row>
    <row r="112" spans="9:11" x14ac:dyDescent="0.2">
      <c r="I112" s="263"/>
      <c r="J112" s="263"/>
      <c r="K112" s="263"/>
    </row>
    <row r="113" spans="9:11" x14ac:dyDescent="0.2">
      <c r="I113" s="263"/>
      <c r="J113" s="263"/>
      <c r="K113" s="263"/>
    </row>
    <row r="114" spans="9:11" x14ac:dyDescent="0.2">
      <c r="I114" s="263"/>
      <c r="J114" s="263"/>
      <c r="K114" s="263"/>
    </row>
    <row r="115" spans="9:11" x14ac:dyDescent="0.2">
      <c r="I115" s="263"/>
      <c r="J115" s="263"/>
      <c r="K115" s="263"/>
    </row>
    <row r="116" spans="9:11" x14ac:dyDescent="0.2">
      <c r="I116" s="263"/>
      <c r="J116" s="263"/>
      <c r="K116" s="263"/>
    </row>
    <row r="117" spans="9:11" x14ac:dyDescent="0.2">
      <c r="I117" s="263"/>
      <c r="J117" s="263"/>
      <c r="K117" s="263"/>
    </row>
    <row r="118" spans="9:11" x14ac:dyDescent="0.2">
      <c r="I118" s="263"/>
      <c r="J118" s="263"/>
      <c r="K118" s="263"/>
    </row>
    <row r="119" spans="9:11" x14ac:dyDescent="0.2">
      <c r="I119" s="263"/>
      <c r="J119" s="263"/>
      <c r="K119" s="263"/>
    </row>
    <row r="120" spans="9:11" x14ac:dyDescent="0.2">
      <c r="I120" s="263"/>
      <c r="J120" s="263"/>
      <c r="K120" s="263"/>
    </row>
    <row r="121" spans="9:11" x14ac:dyDescent="0.2">
      <c r="I121" s="263"/>
      <c r="J121" s="263"/>
      <c r="K121" s="263"/>
    </row>
    <row r="122" spans="9:11" x14ac:dyDescent="0.2">
      <c r="I122" s="263"/>
      <c r="J122" s="263"/>
      <c r="K122" s="263"/>
    </row>
    <row r="123" spans="9:11" x14ac:dyDescent="0.2">
      <c r="I123" s="263"/>
      <c r="J123" s="263"/>
      <c r="K123" s="263"/>
    </row>
    <row r="124" spans="9:11" x14ac:dyDescent="0.2">
      <c r="I124" s="263"/>
      <c r="J124" s="263"/>
      <c r="K124" s="263"/>
    </row>
    <row r="125" spans="9:11" x14ac:dyDescent="0.2">
      <c r="I125" s="263"/>
      <c r="J125" s="263"/>
      <c r="K125" s="263"/>
    </row>
    <row r="126" spans="9:11" x14ac:dyDescent="0.2">
      <c r="I126" s="263"/>
      <c r="J126" s="263"/>
      <c r="K126" s="263"/>
    </row>
    <row r="127" spans="9:11" x14ac:dyDescent="0.2">
      <c r="I127" s="263"/>
      <c r="J127" s="263"/>
      <c r="K127" s="263"/>
    </row>
    <row r="128" spans="9:11" x14ac:dyDescent="0.2">
      <c r="I128" s="263"/>
      <c r="J128" s="263"/>
      <c r="K128" s="263"/>
    </row>
    <row r="129" spans="9:11" x14ac:dyDescent="0.2">
      <c r="I129" s="263"/>
      <c r="J129" s="263"/>
      <c r="K129" s="263"/>
    </row>
    <row r="130" spans="9:11" x14ac:dyDescent="0.2">
      <c r="I130" s="263"/>
      <c r="J130" s="263"/>
      <c r="K130" s="263"/>
    </row>
    <row r="131" spans="9:11" x14ac:dyDescent="0.2">
      <c r="I131" s="263"/>
      <c r="J131" s="263"/>
      <c r="K131" s="263"/>
    </row>
    <row r="132" spans="9:11" x14ac:dyDescent="0.2">
      <c r="I132" s="263"/>
      <c r="J132" s="263"/>
      <c r="K132" s="263"/>
    </row>
    <row r="133" spans="9:11" x14ac:dyDescent="0.2">
      <c r="I133" s="263"/>
      <c r="J133" s="263"/>
      <c r="K133" s="263"/>
    </row>
    <row r="134" spans="9:11" x14ac:dyDescent="0.2">
      <c r="I134" s="263"/>
      <c r="J134" s="263"/>
      <c r="K134" s="263"/>
    </row>
    <row r="135" spans="9:11" x14ac:dyDescent="0.2">
      <c r="I135" s="263"/>
      <c r="J135" s="263"/>
      <c r="K135" s="263"/>
    </row>
    <row r="136" spans="9:11" x14ac:dyDescent="0.2">
      <c r="I136" s="263"/>
      <c r="J136" s="263"/>
      <c r="K136" s="263"/>
    </row>
    <row r="137" spans="9:11" x14ac:dyDescent="0.2">
      <c r="I137" s="263"/>
      <c r="J137" s="263"/>
      <c r="K137" s="263"/>
    </row>
    <row r="138" spans="9:11" x14ac:dyDescent="0.2">
      <c r="I138" s="263"/>
      <c r="J138" s="263"/>
      <c r="K138" s="263"/>
    </row>
    <row r="139" spans="9:11" x14ac:dyDescent="0.2">
      <c r="I139" s="263"/>
      <c r="J139" s="263"/>
      <c r="K139" s="263"/>
    </row>
    <row r="140" spans="9:11" x14ac:dyDescent="0.2">
      <c r="I140" s="263"/>
      <c r="J140" s="263"/>
      <c r="K140" s="263"/>
    </row>
    <row r="141" spans="9:11" x14ac:dyDescent="0.2">
      <c r="I141" s="263"/>
      <c r="J141" s="263"/>
      <c r="K141" s="263"/>
    </row>
    <row r="142" spans="9:11" x14ac:dyDescent="0.2">
      <c r="I142" s="263"/>
      <c r="J142" s="263"/>
      <c r="K142" s="263"/>
    </row>
    <row r="143" spans="9:11" x14ac:dyDescent="0.2">
      <c r="I143" s="263"/>
      <c r="J143" s="263"/>
      <c r="K143" s="263"/>
    </row>
    <row r="144" spans="9:11" x14ac:dyDescent="0.2">
      <c r="I144" s="263"/>
      <c r="J144" s="263"/>
      <c r="K144" s="263"/>
    </row>
    <row r="145" spans="9:11" x14ac:dyDescent="0.2">
      <c r="I145" s="263"/>
      <c r="J145" s="263"/>
      <c r="K145" s="263"/>
    </row>
    <row r="146" spans="9:11" x14ac:dyDescent="0.2">
      <c r="I146" s="263"/>
      <c r="J146" s="263"/>
      <c r="K146" s="263"/>
    </row>
    <row r="147" spans="9:11" x14ac:dyDescent="0.2">
      <c r="I147" s="263"/>
      <c r="J147" s="263"/>
      <c r="K147" s="263"/>
    </row>
    <row r="148" spans="9:11" x14ac:dyDescent="0.2">
      <c r="I148" s="263"/>
      <c r="J148" s="263"/>
      <c r="K148" s="263"/>
    </row>
    <row r="149" spans="9:11" x14ac:dyDescent="0.2">
      <c r="I149" s="263"/>
      <c r="J149" s="263"/>
      <c r="K149" s="263"/>
    </row>
    <row r="150" spans="9:11" x14ac:dyDescent="0.2">
      <c r="I150" s="263"/>
      <c r="J150" s="263"/>
      <c r="K150" s="263"/>
    </row>
    <row r="151" spans="9:11" x14ac:dyDescent="0.2">
      <c r="I151" s="263"/>
      <c r="J151" s="263"/>
      <c r="K151" s="263"/>
    </row>
    <row r="152" spans="9:11" x14ac:dyDescent="0.2">
      <c r="I152" s="263"/>
      <c r="J152" s="263"/>
      <c r="K152" s="263"/>
    </row>
    <row r="153" spans="9:11" x14ac:dyDescent="0.2">
      <c r="I153" s="263"/>
      <c r="J153" s="263"/>
      <c r="K153" s="263"/>
    </row>
    <row r="154" spans="9:11" x14ac:dyDescent="0.2">
      <c r="I154" s="263"/>
      <c r="J154" s="263"/>
      <c r="K154" s="263"/>
    </row>
    <row r="155" spans="9:11" x14ac:dyDescent="0.2">
      <c r="I155" s="263"/>
      <c r="J155" s="263"/>
      <c r="K155" s="263"/>
    </row>
    <row r="156" spans="9:11" x14ac:dyDescent="0.2">
      <c r="I156" s="263"/>
      <c r="J156" s="263"/>
      <c r="K156" s="263"/>
    </row>
    <row r="157" spans="9:11" x14ac:dyDescent="0.2">
      <c r="I157" s="263"/>
      <c r="J157" s="263"/>
      <c r="K157" s="263"/>
    </row>
    <row r="158" spans="9:11" x14ac:dyDescent="0.2">
      <c r="I158" s="263"/>
      <c r="J158" s="263"/>
      <c r="K158" s="263"/>
    </row>
    <row r="159" spans="9:11" x14ac:dyDescent="0.2">
      <c r="I159" s="263"/>
      <c r="J159" s="263"/>
      <c r="K159" s="263"/>
    </row>
    <row r="160" spans="9:11" x14ac:dyDescent="0.2">
      <c r="I160" s="263"/>
      <c r="J160" s="263"/>
      <c r="K160" s="263"/>
    </row>
    <row r="161" spans="9:11" x14ac:dyDescent="0.2">
      <c r="I161" s="263"/>
      <c r="J161" s="263"/>
      <c r="K161" s="263"/>
    </row>
    <row r="162" spans="9:11" x14ac:dyDescent="0.2">
      <c r="I162" s="263"/>
      <c r="J162" s="263"/>
      <c r="K162" s="263"/>
    </row>
    <row r="163" spans="9:11" x14ac:dyDescent="0.2">
      <c r="I163" s="263"/>
      <c r="J163" s="263"/>
      <c r="K163" s="263"/>
    </row>
    <row r="164" spans="9:11" x14ac:dyDescent="0.2">
      <c r="I164" s="263"/>
      <c r="J164" s="263"/>
      <c r="K164" s="263"/>
    </row>
    <row r="165" spans="9:11" x14ac:dyDescent="0.2">
      <c r="I165" s="263"/>
      <c r="J165" s="263"/>
      <c r="K165" s="263"/>
    </row>
    <row r="166" spans="9:11" x14ac:dyDescent="0.2">
      <c r="I166" s="263"/>
      <c r="J166" s="263"/>
      <c r="K166" s="263"/>
    </row>
    <row r="167" spans="9:11" x14ac:dyDescent="0.2">
      <c r="I167" s="263"/>
      <c r="J167" s="263"/>
      <c r="K167" s="263"/>
    </row>
    <row r="168" spans="9:11" x14ac:dyDescent="0.2">
      <c r="I168" s="263"/>
      <c r="J168" s="263"/>
      <c r="K168" s="263"/>
    </row>
    <row r="169" spans="9:11" x14ac:dyDescent="0.2">
      <c r="I169" s="263"/>
      <c r="J169" s="263"/>
      <c r="K169" s="263"/>
    </row>
    <row r="170" spans="9:11" x14ac:dyDescent="0.2">
      <c r="I170" s="263"/>
      <c r="J170" s="263"/>
      <c r="K170" s="263"/>
    </row>
    <row r="171" spans="9:11" x14ac:dyDescent="0.2">
      <c r="I171" s="263"/>
      <c r="J171" s="263"/>
      <c r="K171" s="263"/>
    </row>
    <row r="172" spans="9:11" x14ac:dyDescent="0.2">
      <c r="I172" s="263"/>
      <c r="J172" s="263"/>
      <c r="K172" s="263"/>
    </row>
    <row r="173" spans="9:11" x14ac:dyDescent="0.2">
      <c r="I173" s="263"/>
      <c r="J173" s="263"/>
      <c r="K173" s="263"/>
    </row>
    <row r="174" spans="9:11" x14ac:dyDescent="0.2">
      <c r="I174" s="263"/>
      <c r="J174" s="263"/>
      <c r="K174" s="263"/>
    </row>
    <row r="175" spans="9:11" x14ac:dyDescent="0.2">
      <c r="I175" s="263"/>
      <c r="J175" s="263"/>
      <c r="K175" s="263"/>
    </row>
    <row r="176" spans="9:11" x14ac:dyDescent="0.2">
      <c r="I176" s="263"/>
      <c r="J176" s="263"/>
      <c r="K176" s="263"/>
    </row>
    <row r="177" spans="9:11" x14ac:dyDescent="0.2">
      <c r="I177" s="263"/>
      <c r="J177" s="263"/>
      <c r="K177" s="263"/>
    </row>
    <row r="178" spans="9:11" x14ac:dyDescent="0.2">
      <c r="I178" s="263"/>
      <c r="J178" s="263"/>
      <c r="K178" s="263"/>
    </row>
    <row r="179" spans="9:11" x14ac:dyDescent="0.2">
      <c r="I179" s="263"/>
      <c r="J179" s="263"/>
      <c r="K179" s="263"/>
    </row>
    <row r="180" spans="9:11" x14ac:dyDescent="0.2">
      <c r="I180" s="263"/>
      <c r="J180" s="263"/>
      <c r="K180" s="263"/>
    </row>
    <row r="181" spans="9:11" x14ac:dyDescent="0.2">
      <c r="I181" s="263"/>
      <c r="J181" s="263"/>
      <c r="K181" s="263"/>
    </row>
    <row r="182" spans="9:11" x14ac:dyDescent="0.2">
      <c r="I182" s="263"/>
      <c r="J182" s="263"/>
      <c r="K182" s="263"/>
    </row>
    <row r="183" spans="9:11" x14ac:dyDescent="0.2">
      <c r="I183" s="263"/>
      <c r="J183" s="263"/>
      <c r="K183" s="263"/>
    </row>
    <row r="184" spans="9:11" x14ac:dyDescent="0.2">
      <c r="I184" s="263"/>
      <c r="J184" s="263"/>
      <c r="K184" s="263"/>
    </row>
    <row r="185" spans="9:11" x14ac:dyDescent="0.2">
      <c r="I185" s="263"/>
      <c r="J185" s="263"/>
      <c r="K185" s="263"/>
    </row>
    <row r="186" spans="9:11" x14ac:dyDescent="0.2">
      <c r="I186" s="263"/>
      <c r="J186" s="263"/>
      <c r="K186" s="263"/>
    </row>
    <row r="187" spans="9:11" x14ac:dyDescent="0.2">
      <c r="I187" s="263"/>
      <c r="J187" s="263"/>
      <c r="K187" s="263"/>
    </row>
    <row r="188" spans="9:11" x14ac:dyDescent="0.2">
      <c r="I188" s="263"/>
      <c r="J188" s="263"/>
      <c r="K188" s="263"/>
    </row>
    <row r="189" spans="9:11" x14ac:dyDescent="0.2">
      <c r="I189" s="263"/>
      <c r="J189" s="263"/>
      <c r="K189" s="263"/>
    </row>
    <row r="190" spans="9:11" x14ac:dyDescent="0.2">
      <c r="I190" s="263"/>
      <c r="J190" s="263"/>
      <c r="K190" s="263"/>
    </row>
    <row r="191" spans="9:11" x14ac:dyDescent="0.2">
      <c r="I191" s="263"/>
      <c r="J191" s="263"/>
      <c r="K191" s="263"/>
    </row>
    <row r="192" spans="9:11" x14ac:dyDescent="0.2">
      <c r="I192" s="263"/>
      <c r="J192" s="263"/>
      <c r="K192" s="263"/>
    </row>
    <row r="193" spans="9:11" x14ac:dyDescent="0.2">
      <c r="I193" s="263"/>
      <c r="J193" s="263"/>
      <c r="K193" s="263"/>
    </row>
    <row r="194" spans="9:11" x14ac:dyDescent="0.2">
      <c r="I194" s="263"/>
      <c r="J194" s="263"/>
      <c r="K194" s="263"/>
    </row>
    <row r="195" spans="9:11" x14ac:dyDescent="0.2">
      <c r="I195" s="263"/>
      <c r="J195" s="263"/>
      <c r="K195" s="263"/>
    </row>
    <row r="196" spans="9:11" x14ac:dyDescent="0.2">
      <c r="I196" s="263"/>
      <c r="J196" s="263"/>
      <c r="K196" s="263"/>
    </row>
    <row r="197" spans="9:11" x14ac:dyDescent="0.2">
      <c r="I197" s="263"/>
      <c r="J197" s="263"/>
      <c r="K197" s="263"/>
    </row>
    <row r="198" spans="9:11" x14ac:dyDescent="0.2">
      <c r="I198" s="263"/>
      <c r="J198" s="263"/>
      <c r="K198" s="263"/>
    </row>
    <row r="199" spans="9:11" x14ac:dyDescent="0.2">
      <c r="I199" s="263"/>
      <c r="J199" s="263"/>
      <c r="K199" s="263"/>
    </row>
    <row r="200" spans="9:11" x14ac:dyDescent="0.2">
      <c r="I200" s="263"/>
      <c r="J200" s="263"/>
      <c r="K200" s="263"/>
    </row>
    <row r="201" spans="9:11" x14ac:dyDescent="0.2">
      <c r="I201" s="263"/>
      <c r="J201" s="263"/>
      <c r="K201" s="263"/>
    </row>
    <row r="202" spans="9:11" x14ac:dyDescent="0.2">
      <c r="I202" s="263"/>
      <c r="J202" s="263"/>
      <c r="K202" s="263"/>
    </row>
    <row r="203" spans="9:11" x14ac:dyDescent="0.2">
      <c r="I203" s="263"/>
      <c r="J203" s="263"/>
      <c r="K203" s="263"/>
    </row>
    <row r="204" spans="9:11" x14ac:dyDescent="0.2">
      <c r="I204" s="263"/>
      <c r="J204" s="263"/>
      <c r="K204" s="263"/>
    </row>
    <row r="205" spans="9:11" x14ac:dyDescent="0.2">
      <c r="I205" s="263"/>
      <c r="J205" s="263"/>
      <c r="K205" s="263"/>
    </row>
    <row r="206" spans="9:11" x14ac:dyDescent="0.2">
      <c r="I206" s="263"/>
      <c r="J206" s="263"/>
      <c r="K206" s="263"/>
    </row>
    <row r="207" spans="9:11" x14ac:dyDescent="0.2">
      <c r="I207" s="263"/>
      <c r="J207" s="263"/>
      <c r="K207" s="263"/>
    </row>
    <row r="208" spans="9:11" x14ac:dyDescent="0.2">
      <c r="I208" s="263"/>
      <c r="J208" s="263"/>
      <c r="K208" s="263"/>
    </row>
    <row r="209" spans="9:11" x14ac:dyDescent="0.2">
      <c r="I209" s="263"/>
      <c r="J209" s="263"/>
      <c r="K209" s="263"/>
    </row>
    <row r="210" spans="9:11" x14ac:dyDescent="0.2">
      <c r="I210" s="263"/>
      <c r="J210" s="263"/>
      <c r="K210" s="263"/>
    </row>
    <row r="211" spans="9:11" x14ac:dyDescent="0.2">
      <c r="I211" s="263"/>
      <c r="J211" s="263"/>
      <c r="K211" s="263"/>
    </row>
    <row r="212" spans="9:11" x14ac:dyDescent="0.2">
      <c r="I212" s="263"/>
      <c r="J212" s="263"/>
      <c r="K212" s="263"/>
    </row>
    <row r="213" spans="9:11" x14ac:dyDescent="0.2">
      <c r="I213" s="263"/>
      <c r="J213" s="263"/>
      <c r="K213" s="263"/>
    </row>
    <row r="214" spans="9:11" x14ac:dyDescent="0.2">
      <c r="I214" s="263"/>
      <c r="J214" s="263"/>
      <c r="K214" s="263"/>
    </row>
    <row r="215" spans="9:11" x14ac:dyDescent="0.2">
      <c r="I215" s="263"/>
      <c r="J215" s="263"/>
      <c r="K215" s="263"/>
    </row>
    <row r="216" spans="9:11" x14ac:dyDescent="0.2">
      <c r="I216" s="263"/>
      <c r="J216" s="263"/>
      <c r="K216" s="263"/>
    </row>
    <row r="217" spans="9:11" x14ac:dyDescent="0.2">
      <c r="I217" s="263"/>
      <c r="J217" s="263"/>
      <c r="K217" s="263"/>
    </row>
    <row r="218" spans="9:11" x14ac:dyDescent="0.2">
      <c r="I218" s="263"/>
      <c r="J218" s="263"/>
      <c r="K218" s="263"/>
    </row>
    <row r="219" spans="9:11" x14ac:dyDescent="0.2">
      <c r="I219" s="263"/>
      <c r="J219" s="263"/>
      <c r="K219" s="263"/>
    </row>
    <row r="220" spans="9:11" x14ac:dyDescent="0.2">
      <c r="I220" s="263"/>
      <c r="J220" s="263"/>
      <c r="K220" s="263"/>
    </row>
    <row r="221" spans="9:11" x14ac:dyDescent="0.2">
      <c r="I221" s="263"/>
      <c r="J221" s="263"/>
      <c r="K221" s="263"/>
    </row>
    <row r="222" spans="9:11" x14ac:dyDescent="0.2">
      <c r="I222" s="263"/>
      <c r="J222" s="263"/>
      <c r="K222" s="263"/>
    </row>
    <row r="223" spans="9:11" x14ac:dyDescent="0.2">
      <c r="I223" s="263"/>
      <c r="J223" s="263"/>
      <c r="K223" s="263"/>
    </row>
    <row r="224" spans="9:11" x14ac:dyDescent="0.2">
      <c r="I224" s="263"/>
      <c r="J224" s="263"/>
      <c r="K224" s="263"/>
    </row>
    <row r="225" spans="9:11" x14ac:dyDescent="0.2">
      <c r="I225" s="263"/>
      <c r="J225" s="263"/>
      <c r="K225" s="263"/>
    </row>
    <row r="226" spans="9:11" x14ac:dyDescent="0.2">
      <c r="I226" s="263"/>
      <c r="J226" s="263"/>
      <c r="K226" s="263"/>
    </row>
    <row r="227" spans="9:11" x14ac:dyDescent="0.2">
      <c r="I227" s="263"/>
      <c r="J227" s="263"/>
      <c r="K227" s="263"/>
    </row>
    <row r="228" spans="9:11" x14ac:dyDescent="0.2">
      <c r="I228" s="263"/>
      <c r="J228" s="263"/>
      <c r="K228" s="263"/>
    </row>
    <row r="229" spans="9:11" x14ac:dyDescent="0.2">
      <c r="I229" s="263"/>
      <c r="J229" s="263"/>
      <c r="K229" s="263"/>
    </row>
    <row r="230" spans="9:11" x14ac:dyDescent="0.2">
      <c r="I230" s="263"/>
      <c r="J230" s="263"/>
      <c r="K230" s="263"/>
    </row>
    <row r="231" spans="9:11" x14ac:dyDescent="0.2">
      <c r="I231" s="263"/>
      <c r="J231" s="263"/>
      <c r="K231" s="263"/>
    </row>
    <row r="232" spans="9:11" x14ac:dyDescent="0.2">
      <c r="I232" s="263"/>
      <c r="J232" s="263"/>
      <c r="K232" s="263"/>
    </row>
    <row r="233" spans="9:11" x14ac:dyDescent="0.2">
      <c r="I233" s="263"/>
      <c r="J233" s="263"/>
      <c r="K233" s="263"/>
    </row>
    <row r="234" spans="9:11" x14ac:dyDescent="0.2">
      <c r="I234" s="263"/>
      <c r="J234" s="263"/>
      <c r="K234" s="263"/>
    </row>
    <row r="235" spans="9:11" x14ac:dyDescent="0.2">
      <c r="I235" s="263"/>
      <c r="J235" s="263"/>
      <c r="K235" s="263"/>
    </row>
    <row r="236" spans="9:11" x14ac:dyDescent="0.2">
      <c r="I236" s="263"/>
      <c r="J236" s="263"/>
      <c r="K236" s="263"/>
    </row>
    <row r="237" spans="9:11" x14ac:dyDescent="0.2">
      <c r="I237" s="263"/>
      <c r="J237" s="263"/>
      <c r="K237" s="263"/>
    </row>
    <row r="238" spans="9:11" x14ac:dyDescent="0.2">
      <c r="I238" s="263"/>
      <c r="J238" s="263"/>
      <c r="K238" s="263"/>
    </row>
    <row r="239" spans="9:11" x14ac:dyDescent="0.2">
      <c r="I239" s="263"/>
      <c r="J239" s="263"/>
      <c r="K239" s="263"/>
    </row>
    <row r="240" spans="9:11" x14ac:dyDescent="0.2">
      <c r="I240" s="263"/>
      <c r="J240" s="263"/>
      <c r="K240" s="263"/>
    </row>
    <row r="241" spans="9:11" x14ac:dyDescent="0.2">
      <c r="I241" s="263"/>
      <c r="J241" s="263"/>
      <c r="K241" s="263"/>
    </row>
    <row r="242" spans="9:11" x14ac:dyDescent="0.2">
      <c r="I242" s="263"/>
      <c r="J242" s="263"/>
      <c r="K242" s="263"/>
    </row>
    <row r="243" spans="9:11" x14ac:dyDescent="0.2">
      <c r="I243" s="263"/>
      <c r="J243" s="263"/>
      <c r="K243" s="263"/>
    </row>
    <row r="244" spans="9:11" x14ac:dyDescent="0.2">
      <c r="I244" s="263"/>
      <c r="J244" s="263"/>
      <c r="K244" s="263"/>
    </row>
    <row r="245" spans="9:11" x14ac:dyDescent="0.2">
      <c r="I245" s="263"/>
      <c r="J245" s="263"/>
      <c r="K245" s="263"/>
    </row>
    <row r="246" spans="9:11" x14ac:dyDescent="0.2">
      <c r="I246" s="263"/>
      <c r="J246" s="263"/>
      <c r="K246" s="263"/>
    </row>
    <row r="247" spans="9:11" x14ac:dyDescent="0.2">
      <c r="I247" s="263"/>
      <c r="J247" s="263"/>
      <c r="K247" s="263"/>
    </row>
    <row r="248" spans="9:11" x14ac:dyDescent="0.2">
      <c r="I248" s="263"/>
      <c r="J248" s="263"/>
      <c r="K248" s="263"/>
    </row>
    <row r="249" spans="9:11" x14ac:dyDescent="0.2">
      <c r="I249" s="263"/>
      <c r="J249" s="263"/>
      <c r="K249" s="263"/>
    </row>
    <row r="250" spans="9:11" x14ac:dyDescent="0.2">
      <c r="I250" s="263"/>
      <c r="J250" s="263"/>
      <c r="K250" s="263"/>
    </row>
    <row r="251" spans="9:11" x14ac:dyDescent="0.2">
      <c r="I251" s="263"/>
      <c r="J251" s="263"/>
      <c r="K251" s="263"/>
    </row>
    <row r="252" spans="9:11" x14ac:dyDescent="0.2">
      <c r="I252" s="263"/>
      <c r="J252" s="263"/>
      <c r="K252" s="263"/>
    </row>
    <row r="253" spans="9:11" x14ac:dyDescent="0.2">
      <c r="I253" s="263"/>
      <c r="J253" s="263"/>
      <c r="K253" s="263"/>
    </row>
    <row r="254" spans="9:11" x14ac:dyDescent="0.2">
      <c r="I254" s="263"/>
      <c r="J254" s="263"/>
      <c r="K254" s="263"/>
    </row>
    <row r="255" spans="9:11" x14ac:dyDescent="0.2">
      <c r="I255" s="263"/>
      <c r="J255" s="263"/>
      <c r="K255" s="263"/>
    </row>
    <row r="256" spans="9:11" x14ac:dyDescent="0.2">
      <c r="I256" s="263"/>
      <c r="J256" s="263"/>
      <c r="K256" s="263"/>
    </row>
    <row r="257" spans="9:11" x14ac:dyDescent="0.2">
      <c r="I257" s="263"/>
      <c r="J257" s="263"/>
      <c r="K257" s="263"/>
    </row>
    <row r="258" spans="9:11" x14ac:dyDescent="0.2">
      <c r="I258" s="263"/>
      <c r="J258" s="263"/>
      <c r="K258" s="263"/>
    </row>
    <row r="259" spans="9:11" x14ac:dyDescent="0.2">
      <c r="I259" s="263"/>
      <c r="J259" s="263"/>
      <c r="K259" s="263"/>
    </row>
    <row r="260" spans="9:11" x14ac:dyDescent="0.2">
      <c r="I260" s="263"/>
      <c r="J260" s="263"/>
      <c r="K260" s="263"/>
    </row>
    <row r="261" spans="9:11" x14ac:dyDescent="0.2">
      <c r="I261" s="263"/>
      <c r="J261" s="263"/>
      <c r="K261" s="263"/>
    </row>
    <row r="262" spans="9:11" x14ac:dyDescent="0.2">
      <c r="I262" s="263"/>
      <c r="J262" s="263"/>
      <c r="K262" s="263"/>
    </row>
    <row r="263" spans="9:11" x14ac:dyDescent="0.2">
      <c r="I263" s="263"/>
      <c r="J263" s="263"/>
      <c r="K263" s="263"/>
    </row>
    <row r="264" spans="9:11" x14ac:dyDescent="0.2">
      <c r="I264" s="263"/>
      <c r="J264" s="263"/>
      <c r="K264" s="263"/>
    </row>
    <row r="265" spans="9:11" x14ac:dyDescent="0.2">
      <c r="I265" s="263"/>
      <c r="J265" s="263"/>
      <c r="K265" s="263"/>
    </row>
    <row r="266" spans="9:11" x14ac:dyDescent="0.2">
      <c r="I266" s="263"/>
      <c r="J266" s="263"/>
      <c r="K266" s="263"/>
    </row>
    <row r="267" spans="9:11" x14ac:dyDescent="0.2">
      <c r="I267" s="263"/>
      <c r="J267" s="263"/>
      <c r="K267" s="263"/>
    </row>
    <row r="268" spans="9:11" x14ac:dyDescent="0.2">
      <c r="I268" s="263"/>
      <c r="J268" s="263"/>
      <c r="K268" s="263"/>
    </row>
    <row r="269" spans="9:11" x14ac:dyDescent="0.2">
      <c r="I269" s="263"/>
      <c r="J269" s="263"/>
      <c r="K269" s="263"/>
    </row>
    <row r="270" spans="9:11" x14ac:dyDescent="0.2">
      <c r="I270" s="263"/>
      <c r="J270" s="263"/>
      <c r="K270" s="263"/>
    </row>
    <row r="271" spans="9:11" x14ac:dyDescent="0.2">
      <c r="I271" s="263"/>
      <c r="J271" s="263"/>
      <c r="K271" s="263"/>
    </row>
    <row r="272" spans="9:11" x14ac:dyDescent="0.2">
      <c r="I272" s="263"/>
      <c r="J272" s="263"/>
      <c r="K272" s="263"/>
    </row>
    <row r="273" spans="9:11" x14ac:dyDescent="0.2">
      <c r="I273" s="263"/>
      <c r="J273" s="263"/>
      <c r="K273" s="263"/>
    </row>
  </sheetData>
  <mergeCells count="1">
    <mergeCell ref="B22:H22"/>
  </mergeCells>
  <hyperlinks>
    <hyperlink ref="A1" location="Turinys!A1" display="↖ atgal į turinį"/>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FA1CC"/>
  </sheetPr>
  <dimension ref="A1:H25"/>
  <sheetViews>
    <sheetView showGridLines="0" topLeftCell="A7" workbookViewId="0">
      <selection activeCell="H19" sqref="H19"/>
    </sheetView>
  </sheetViews>
  <sheetFormatPr defaultRowHeight="14.25" x14ac:dyDescent="0.2"/>
  <cols>
    <col min="1" max="1" width="9" style="343"/>
    <col min="2" max="2" width="6.625" customWidth="1"/>
    <col min="3" max="3" width="27.375" customWidth="1"/>
    <col min="4" max="4" width="24.5" customWidth="1"/>
    <col min="5" max="5" width="13.875" customWidth="1"/>
    <col min="6" max="6" width="14.125" customWidth="1"/>
  </cols>
  <sheetData>
    <row r="1" spans="1:8" s="343" customFormat="1" x14ac:dyDescent="0.2">
      <c r="A1" s="27" t="s">
        <v>0</v>
      </c>
      <c r="B1" s="354"/>
      <c r="C1" s="354"/>
    </row>
    <row r="2" spans="1:8" ht="15" thickBot="1" x14ac:dyDescent="0.25">
      <c r="B2" s="77"/>
      <c r="C2" s="77"/>
    </row>
    <row r="3" spans="1:8" ht="15" x14ac:dyDescent="0.2">
      <c r="B3" s="127" t="s">
        <v>500</v>
      </c>
      <c r="C3" s="127"/>
      <c r="D3" s="71"/>
      <c r="E3" s="71"/>
      <c r="F3" s="71"/>
    </row>
    <row r="4" spans="1:8" x14ac:dyDescent="0.2">
      <c r="B4" s="347"/>
      <c r="C4" s="348"/>
      <c r="D4" s="348"/>
      <c r="E4" s="348"/>
      <c r="F4" s="348"/>
    </row>
    <row r="5" spans="1:8" ht="42" customHeight="1" x14ac:dyDescent="0.2">
      <c r="B5" s="478" t="s">
        <v>153</v>
      </c>
      <c r="C5" s="479" t="s">
        <v>440</v>
      </c>
      <c r="D5" s="479" t="s">
        <v>441</v>
      </c>
      <c r="E5" s="757" t="s">
        <v>442</v>
      </c>
      <c r="F5" s="764"/>
    </row>
    <row r="6" spans="1:8" x14ac:dyDescent="0.2">
      <c r="B6" s="759" t="s">
        <v>443</v>
      </c>
      <c r="C6" s="765"/>
      <c r="D6" s="765"/>
      <c r="E6" s="480" t="s">
        <v>53</v>
      </c>
      <c r="F6" s="481" t="s">
        <v>52</v>
      </c>
    </row>
    <row r="7" spans="1:8" ht="35.25" customHeight="1" x14ac:dyDescent="0.2">
      <c r="B7" s="759" t="s">
        <v>444</v>
      </c>
      <c r="C7" s="766" t="s">
        <v>537</v>
      </c>
      <c r="D7" s="767"/>
      <c r="E7" s="482" t="s">
        <v>445</v>
      </c>
      <c r="F7" s="483" t="s">
        <v>447</v>
      </c>
    </row>
    <row r="8" spans="1:8" x14ac:dyDescent="0.2">
      <c r="B8" s="759"/>
      <c r="C8" s="766"/>
      <c r="D8" s="767"/>
      <c r="E8" s="484" t="s">
        <v>446</v>
      </c>
      <c r="F8" s="485" t="s">
        <v>448</v>
      </c>
    </row>
    <row r="9" spans="1:8" ht="83.25" customHeight="1" x14ac:dyDescent="0.2">
      <c r="B9" s="759" t="s">
        <v>515</v>
      </c>
      <c r="C9" s="760" t="s">
        <v>539</v>
      </c>
      <c r="D9" s="486" t="s">
        <v>449</v>
      </c>
      <c r="E9" s="482" t="s">
        <v>447</v>
      </c>
      <c r="F9" s="483" t="s">
        <v>445</v>
      </c>
      <c r="H9" s="343"/>
    </row>
    <row r="10" spans="1:8" x14ac:dyDescent="0.2">
      <c r="B10" s="759"/>
      <c r="C10" s="760"/>
      <c r="D10" s="757"/>
      <c r="E10" s="487" t="s">
        <v>450</v>
      </c>
      <c r="F10" s="488" t="s">
        <v>453</v>
      </c>
    </row>
    <row r="11" spans="1:8" x14ac:dyDescent="0.2">
      <c r="B11" s="759"/>
      <c r="C11" s="760"/>
      <c r="D11" s="758"/>
      <c r="E11" s="487" t="s">
        <v>451</v>
      </c>
      <c r="F11" s="488" t="s">
        <v>454</v>
      </c>
    </row>
    <row r="12" spans="1:8" ht="13.5" customHeight="1" x14ac:dyDescent="0.2">
      <c r="B12" s="759"/>
      <c r="C12" s="760"/>
      <c r="D12" s="758"/>
      <c r="E12" s="484" t="s">
        <v>452</v>
      </c>
      <c r="F12" s="485" t="s">
        <v>455</v>
      </c>
    </row>
    <row r="13" spans="1:8" ht="69.75" customHeight="1" x14ac:dyDescent="0.2">
      <c r="B13" s="759" t="s">
        <v>516</v>
      </c>
      <c r="C13" s="760" t="s">
        <v>540</v>
      </c>
      <c r="D13" s="482" t="s">
        <v>449</v>
      </c>
      <c r="E13" s="482" t="s">
        <v>445</v>
      </c>
      <c r="F13" s="483" t="s">
        <v>445</v>
      </c>
    </row>
    <row r="14" spans="1:8" x14ac:dyDescent="0.2">
      <c r="B14" s="759"/>
      <c r="C14" s="760"/>
      <c r="D14" s="487"/>
      <c r="E14" s="487" t="s">
        <v>450</v>
      </c>
      <c r="F14" s="488" t="s">
        <v>453</v>
      </c>
    </row>
    <row r="15" spans="1:8" x14ac:dyDescent="0.2">
      <c r="B15" s="759"/>
      <c r="C15" s="760"/>
      <c r="D15" s="489"/>
      <c r="E15" s="484" t="s">
        <v>452</v>
      </c>
      <c r="F15" s="485" t="s">
        <v>455</v>
      </c>
    </row>
    <row r="16" spans="1:8" ht="41.25" customHeight="1" x14ac:dyDescent="0.2">
      <c r="B16" s="759" t="s">
        <v>517</v>
      </c>
      <c r="C16" s="760" t="s">
        <v>541</v>
      </c>
      <c r="D16" s="758" t="s">
        <v>449</v>
      </c>
      <c r="E16" s="758" t="s">
        <v>456</v>
      </c>
      <c r="F16" s="753" t="s">
        <v>456</v>
      </c>
    </row>
    <row r="17" spans="2:6" x14ac:dyDescent="0.2">
      <c r="B17" s="759"/>
      <c r="C17" s="760"/>
      <c r="D17" s="758"/>
      <c r="E17" s="758"/>
      <c r="F17" s="753"/>
    </row>
    <row r="18" spans="2:6" x14ac:dyDescent="0.2">
      <c r="B18" s="761"/>
      <c r="C18" s="762"/>
      <c r="D18" s="763"/>
      <c r="E18" s="763"/>
      <c r="F18" s="754"/>
    </row>
    <row r="19" spans="2:6" ht="70.5" customHeight="1" x14ac:dyDescent="0.2">
      <c r="B19" s="490" t="s">
        <v>457</v>
      </c>
      <c r="C19" s="491" t="s">
        <v>542</v>
      </c>
      <c r="D19" s="492"/>
      <c r="E19" s="493" t="s">
        <v>518</v>
      </c>
      <c r="F19" s="494" t="s">
        <v>519</v>
      </c>
    </row>
    <row r="20" spans="2:6" s="359" customFormat="1" ht="15.75" customHeight="1" x14ac:dyDescent="0.2">
      <c r="B20" s="755" t="s">
        <v>458</v>
      </c>
      <c r="C20" s="755"/>
      <c r="D20" s="755"/>
      <c r="E20" s="755"/>
      <c r="F20" s="755"/>
    </row>
    <row r="21" spans="2:6" x14ac:dyDescent="0.2">
      <c r="B21" s="135" t="s">
        <v>538</v>
      </c>
    </row>
    <row r="22" spans="2:6" ht="15" thickBot="1" x14ac:dyDescent="0.25">
      <c r="B22" s="756" t="s">
        <v>62</v>
      </c>
      <c r="C22" s="756"/>
      <c r="D22" s="756"/>
      <c r="E22" s="756"/>
      <c r="F22" s="756"/>
    </row>
    <row r="24" spans="2:6" x14ac:dyDescent="0.2">
      <c r="B24" s="343" t="s">
        <v>459</v>
      </c>
    </row>
    <row r="25" spans="2:6" x14ac:dyDescent="0.2">
      <c r="B25" s="345"/>
    </row>
  </sheetData>
  <mergeCells count="17">
    <mergeCell ref="E5:F5"/>
    <mergeCell ref="B6:D6"/>
    <mergeCell ref="B7:B8"/>
    <mergeCell ref="C7:C8"/>
    <mergeCell ref="D7:D8"/>
    <mergeCell ref="F16:F18"/>
    <mergeCell ref="B20:F20"/>
    <mergeCell ref="B22:F22"/>
    <mergeCell ref="D10:D12"/>
    <mergeCell ref="B13:B15"/>
    <mergeCell ref="C13:C15"/>
    <mergeCell ref="B16:B18"/>
    <mergeCell ref="C16:C18"/>
    <mergeCell ref="D16:D18"/>
    <mergeCell ref="E16:E18"/>
    <mergeCell ref="B9:B12"/>
    <mergeCell ref="C9:C12"/>
  </mergeCells>
  <hyperlinks>
    <hyperlink ref="A1" location="Turinys!A1" display="↖ atgal į turinį"/>
  </hyperlink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5852" r:id="rId4">
          <objectPr defaultSize="0" r:id="rId5">
            <anchor moveWithCells="1">
              <from>
                <xdr:col>3</xdr:col>
                <xdr:colOff>28575</xdr:colOff>
                <xdr:row>16</xdr:row>
                <xdr:rowOff>57150</xdr:rowOff>
              </from>
              <to>
                <xdr:col>4</xdr:col>
                <xdr:colOff>9525</xdr:colOff>
                <xdr:row>18</xdr:row>
                <xdr:rowOff>95250</xdr:rowOff>
              </to>
            </anchor>
          </objectPr>
        </oleObject>
      </mc:Choice>
      <mc:Fallback>
        <oleObject progId="Word.Document.12" shapeId="35852" r:id="rId4"/>
      </mc:Fallback>
    </mc:AlternateContent>
    <mc:AlternateContent xmlns:mc="http://schemas.openxmlformats.org/markup-compatibility/2006">
      <mc:Choice Requires="x14">
        <oleObject progId="Word.Document.12" shapeId="35853" r:id="rId6">
          <objectPr defaultSize="0" r:id="rId7">
            <anchor moveWithCells="1">
              <from>
                <xdr:col>2</xdr:col>
                <xdr:colOff>1933575</xdr:colOff>
                <xdr:row>6</xdr:row>
                <xdr:rowOff>180975</xdr:rowOff>
              </from>
              <to>
                <xdr:col>4</xdr:col>
                <xdr:colOff>285750</xdr:colOff>
                <xdr:row>6</xdr:row>
                <xdr:rowOff>438150</xdr:rowOff>
              </to>
            </anchor>
          </objectPr>
        </oleObject>
      </mc:Choice>
      <mc:Fallback>
        <oleObject progId="Word.Document.12" shapeId="35853" r:id="rId6"/>
      </mc:Fallback>
    </mc:AlternateContent>
    <mc:AlternateContent xmlns:mc="http://schemas.openxmlformats.org/markup-compatibility/2006">
      <mc:Choice Requires="x14">
        <oleObject progId="Word.Document.12" shapeId="35854" r:id="rId8">
          <objectPr defaultSize="0" r:id="rId9">
            <anchor moveWithCells="1">
              <from>
                <xdr:col>3</xdr:col>
                <xdr:colOff>285750</xdr:colOff>
                <xdr:row>8</xdr:row>
                <xdr:rowOff>190500</xdr:rowOff>
              </from>
              <to>
                <xdr:col>3</xdr:col>
                <xdr:colOff>1657350</xdr:colOff>
                <xdr:row>8</xdr:row>
                <xdr:rowOff>476250</xdr:rowOff>
              </to>
            </anchor>
          </objectPr>
        </oleObject>
      </mc:Choice>
      <mc:Fallback>
        <oleObject progId="Word.Document.12" shapeId="35854" r:id="rId8"/>
      </mc:Fallback>
    </mc:AlternateContent>
    <mc:AlternateContent xmlns:mc="http://schemas.openxmlformats.org/markup-compatibility/2006">
      <mc:Choice Requires="x14">
        <oleObject progId="Word.Document.12" shapeId="35859" r:id="rId10">
          <objectPr defaultSize="0" r:id="rId11">
            <anchor moveWithCells="1">
              <from>
                <xdr:col>3</xdr:col>
                <xdr:colOff>371475</xdr:colOff>
                <xdr:row>8</xdr:row>
                <xdr:rowOff>742950</xdr:rowOff>
              </from>
              <to>
                <xdr:col>3</xdr:col>
                <xdr:colOff>1657350</xdr:colOff>
                <xdr:row>10</xdr:row>
                <xdr:rowOff>9525</xdr:rowOff>
              </to>
            </anchor>
          </objectPr>
        </oleObject>
      </mc:Choice>
      <mc:Fallback>
        <oleObject progId="Word.Document.12" shapeId="35859" r:id="rId10"/>
      </mc:Fallback>
    </mc:AlternateContent>
    <mc:AlternateContent xmlns:mc="http://schemas.openxmlformats.org/markup-compatibility/2006">
      <mc:Choice Requires="x14">
        <oleObject progId="Word.Document.12" shapeId="35865" r:id="rId12">
          <objectPr defaultSize="0" r:id="rId9">
            <anchor moveWithCells="1">
              <from>
                <xdr:col>3</xdr:col>
                <xdr:colOff>285750</xdr:colOff>
                <xdr:row>12</xdr:row>
                <xdr:rowOff>85725</xdr:rowOff>
              </from>
              <to>
                <xdr:col>3</xdr:col>
                <xdr:colOff>1657350</xdr:colOff>
                <xdr:row>12</xdr:row>
                <xdr:rowOff>371475</xdr:rowOff>
              </to>
            </anchor>
          </objectPr>
        </oleObject>
      </mc:Choice>
      <mc:Fallback>
        <oleObject progId="Word.Document.12" shapeId="35865" r:id="rId12"/>
      </mc:Fallback>
    </mc:AlternateContent>
    <mc:AlternateContent xmlns:mc="http://schemas.openxmlformats.org/markup-compatibility/2006">
      <mc:Choice Requires="x14">
        <oleObject progId="Word.Document.12" shapeId="35866" r:id="rId13">
          <objectPr defaultSize="0" autoPict="0" r:id="rId14">
            <anchor moveWithCells="1">
              <from>
                <xdr:col>3</xdr:col>
                <xdr:colOff>257175</xdr:colOff>
                <xdr:row>12</xdr:row>
                <xdr:rowOff>619125</xdr:rowOff>
              </from>
              <to>
                <xdr:col>3</xdr:col>
                <xdr:colOff>1552575</xdr:colOff>
                <xdr:row>12</xdr:row>
                <xdr:rowOff>866775</xdr:rowOff>
              </to>
            </anchor>
          </objectPr>
        </oleObject>
      </mc:Choice>
      <mc:Fallback>
        <oleObject progId="Word.Document.12" shapeId="35866" r:id="rId13"/>
      </mc:Fallback>
    </mc:AlternateContent>
    <mc:AlternateContent xmlns:mc="http://schemas.openxmlformats.org/markup-compatibility/2006">
      <mc:Choice Requires="x14">
        <oleObject progId="Word.Document.12" shapeId="35867" r:id="rId15">
          <objectPr defaultSize="0" r:id="rId16">
            <anchor moveWithCells="1">
              <from>
                <xdr:col>3</xdr:col>
                <xdr:colOff>133350</xdr:colOff>
                <xdr:row>15</xdr:row>
                <xdr:rowOff>85725</xdr:rowOff>
              </from>
              <to>
                <xdr:col>3</xdr:col>
                <xdr:colOff>1495425</xdr:colOff>
                <xdr:row>15</xdr:row>
                <xdr:rowOff>361950</xdr:rowOff>
              </to>
            </anchor>
          </objectPr>
        </oleObject>
      </mc:Choice>
      <mc:Fallback>
        <oleObject progId="Word.Document.12" shapeId="35867" r:id="rId15"/>
      </mc:Fallback>
    </mc:AlternateContent>
  </oleObjec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FA1CC"/>
  </sheetPr>
  <dimension ref="A1:N18"/>
  <sheetViews>
    <sheetView showGridLines="0" showRowColHeaders="0" topLeftCell="A4" zoomScale="115" zoomScaleNormal="115" workbookViewId="0">
      <selection activeCell="C7" sqref="C7"/>
    </sheetView>
  </sheetViews>
  <sheetFormatPr defaultRowHeight="14.25" x14ac:dyDescent="0.2"/>
  <cols>
    <col min="1" max="1" width="9" style="343"/>
    <col min="2" max="2" width="6.625" style="343" customWidth="1"/>
    <col min="3" max="3" width="37.125" style="343" customWidth="1"/>
    <col min="4" max="4" width="19.125" style="343" customWidth="1"/>
    <col min="5" max="5" width="12.375" style="343" customWidth="1"/>
    <col min="6" max="6" width="13" style="343" customWidth="1"/>
    <col min="7" max="7" width="23.375" style="343" customWidth="1"/>
    <col min="8" max="8" width="24.5" style="343" customWidth="1"/>
    <col min="9" max="9" width="12.375" style="343" customWidth="1"/>
    <col min="10" max="10" width="14.125" style="343" customWidth="1"/>
    <col min="11" max="16384" width="9" style="343"/>
  </cols>
  <sheetData>
    <row r="1" spans="1:14" x14ac:dyDescent="0.2">
      <c r="A1" s="371" t="s">
        <v>0</v>
      </c>
      <c r="B1" s="354"/>
      <c r="C1" s="354"/>
      <c r="D1" s="354"/>
      <c r="E1" s="354"/>
      <c r="F1" s="354"/>
      <c r="G1" s="354"/>
    </row>
    <row r="2" spans="1:14" ht="15" thickBot="1" x14ac:dyDescent="0.25">
      <c r="B2" s="77"/>
      <c r="C2" s="77"/>
      <c r="D2" s="77"/>
      <c r="E2" s="77"/>
      <c r="F2" s="77"/>
      <c r="G2" s="77"/>
    </row>
    <row r="3" spans="1:14" ht="27" customHeight="1" x14ac:dyDescent="0.2">
      <c r="B3" s="127" t="s">
        <v>501</v>
      </c>
      <c r="C3" s="127"/>
      <c r="D3" s="71"/>
      <c r="E3" s="71"/>
      <c r="F3" s="71"/>
      <c r="G3"/>
      <c r="H3"/>
      <c r="I3"/>
      <c r="J3"/>
      <c r="K3"/>
      <c r="L3"/>
      <c r="M3"/>
      <c r="N3"/>
    </row>
    <row r="4" spans="1:14" s="349" customFormat="1" ht="42" customHeight="1" x14ac:dyDescent="0.25">
      <c r="B4" s="495" t="s">
        <v>153</v>
      </c>
      <c r="C4" s="496" t="s">
        <v>460</v>
      </c>
      <c r="D4" s="496" t="s">
        <v>461</v>
      </c>
      <c r="E4" s="769" t="s">
        <v>460</v>
      </c>
      <c r="F4" s="770"/>
    </row>
    <row r="5" spans="1:14" ht="22.5" customHeight="1" x14ac:dyDescent="0.2">
      <c r="B5" s="759" t="s">
        <v>443</v>
      </c>
      <c r="C5" s="765"/>
      <c r="D5" s="765"/>
      <c r="E5" s="480" t="s">
        <v>53</v>
      </c>
      <c r="F5" s="481" t="s">
        <v>52</v>
      </c>
      <c r="G5"/>
      <c r="H5"/>
      <c r="I5"/>
      <c r="J5"/>
      <c r="K5"/>
      <c r="L5"/>
      <c r="M5"/>
      <c r="N5"/>
    </row>
    <row r="6" spans="1:14" ht="63.75" x14ac:dyDescent="0.2">
      <c r="B6" s="497" t="s">
        <v>520</v>
      </c>
      <c r="C6" s="498" t="s">
        <v>462</v>
      </c>
      <c r="D6" s="499"/>
      <c r="E6" s="480" t="s">
        <v>471</v>
      </c>
      <c r="F6" s="481" t="s">
        <v>472</v>
      </c>
      <c r="G6"/>
      <c r="M6"/>
      <c r="N6"/>
    </row>
    <row r="7" spans="1:14" ht="25.5" x14ac:dyDescent="0.2">
      <c r="B7" s="497" t="s">
        <v>521</v>
      </c>
      <c r="C7" s="564" t="s">
        <v>463</v>
      </c>
      <c r="D7" s="500"/>
      <c r="E7" s="480" t="s">
        <v>471</v>
      </c>
      <c r="F7" s="481" t="s">
        <v>471</v>
      </c>
    </row>
    <row r="8" spans="1:14" ht="38.25" x14ac:dyDescent="0.2">
      <c r="B8" s="501" t="s">
        <v>522</v>
      </c>
      <c r="C8" s="502" t="s">
        <v>464</v>
      </c>
      <c r="D8" s="503"/>
      <c r="E8" s="480" t="s">
        <v>473</v>
      </c>
      <c r="F8" s="481" t="s">
        <v>474</v>
      </c>
    </row>
    <row r="9" spans="1:14" ht="76.5" x14ac:dyDescent="0.2">
      <c r="B9" s="501" t="s">
        <v>523</v>
      </c>
      <c r="C9" s="504" t="s">
        <v>465</v>
      </c>
      <c r="D9" s="505"/>
      <c r="E9" s="480" t="s">
        <v>456</v>
      </c>
      <c r="F9" s="481" t="s">
        <v>456</v>
      </c>
    </row>
    <row r="10" spans="1:14" ht="63.75" x14ac:dyDescent="0.2">
      <c r="B10" s="501" t="s">
        <v>524</v>
      </c>
      <c r="C10" s="502" t="s">
        <v>466</v>
      </c>
      <c r="D10" s="506"/>
      <c r="E10" s="480" t="s">
        <v>476</v>
      </c>
      <c r="F10" s="481" t="s">
        <v>477</v>
      </c>
      <c r="G10"/>
      <c r="M10"/>
      <c r="N10"/>
    </row>
    <row r="11" spans="1:14" ht="38.25" x14ac:dyDescent="0.2">
      <c r="B11" s="507" t="s">
        <v>467</v>
      </c>
      <c r="C11" s="508" t="s">
        <v>475</v>
      </c>
      <c r="D11" s="509"/>
      <c r="E11" s="510" t="s">
        <v>468</v>
      </c>
      <c r="F11" s="511" t="s">
        <v>469</v>
      </c>
      <c r="G11"/>
      <c r="M11"/>
      <c r="N11"/>
    </row>
    <row r="12" spans="1:14" ht="30" customHeight="1" x14ac:dyDescent="0.25">
      <c r="B12" s="353" t="s">
        <v>470</v>
      </c>
      <c r="C12" s="350"/>
      <c r="D12" s="351"/>
      <c r="E12" s="352"/>
      <c r="F12" s="352"/>
    </row>
    <row r="13" spans="1:14" ht="21.75" customHeight="1" thickBot="1" x14ac:dyDescent="0.25">
      <c r="B13" s="768" t="s">
        <v>62</v>
      </c>
      <c r="C13" s="768"/>
      <c r="D13" s="768"/>
      <c r="E13" s="768"/>
      <c r="F13" s="768"/>
      <c r="G13"/>
      <c r="M13"/>
      <c r="N13"/>
    </row>
    <row r="14" spans="1:14" x14ac:dyDescent="0.2">
      <c r="B14"/>
      <c r="G14"/>
      <c r="M14"/>
      <c r="N14"/>
    </row>
    <row r="15" spans="1:14" x14ac:dyDescent="0.2">
      <c r="B15"/>
      <c r="G15"/>
      <c r="M15"/>
      <c r="N15"/>
    </row>
    <row r="16" spans="1:14" x14ac:dyDescent="0.2">
      <c r="B16"/>
      <c r="G16"/>
      <c r="M16"/>
      <c r="N16"/>
    </row>
    <row r="17" spans="2:14" ht="15" customHeight="1" x14ac:dyDescent="0.2">
      <c r="B17"/>
      <c r="G17"/>
      <c r="M17"/>
      <c r="N17"/>
    </row>
    <row r="18" spans="2:14" x14ac:dyDescent="0.2">
      <c r="B18"/>
      <c r="G18"/>
      <c r="H18"/>
      <c r="I18"/>
      <c r="J18"/>
      <c r="K18"/>
      <c r="L18"/>
      <c r="M18"/>
      <c r="N18"/>
    </row>
  </sheetData>
  <mergeCells count="3">
    <mergeCell ref="B13:F13"/>
    <mergeCell ref="E4:F4"/>
    <mergeCell ref="B5:D5"/>
  </mergeCells>
  <hyperlinks>
    <hyperlink ref="A1" location="Turinys!A1" display="↖ atgal į turinį"/>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FA1CC"/>
  </sheetPr>
  <dimension ref="A1:G19"/>
  <sheetViews>
    <sheetView showGridLines="0" workbookViewId="0">
      <selection activeCell="D8" sqref="D8"/>
    </sheetView>
  </sheetViews>
  <sheetFormatPr defaultRowHeight="14.25" x14ac:dyDescent="0.2"/>
  <cols>
    <col min="1" max="1" width="9" style="343"/>
    <col min="2" max="2" width="6.625" style="343" customWidth="1"/>
    <col min="3" max="3" width="46.375" style="343" customWidth="1"/>
    <col min="4" max="4" width="23.5" style="343" customWidth="1"/>
    <col min="5" max="5" width="12.375" style="343" customWidth="1"/>
    <col min="6" max="6" width="13" style="343" customWidth="1"/>
    <col min="7" max="7" width="23.375" style="343" customWidth="1"/>
    <col min="8" max="8" width="24.5" style="343" customWidth="1"/>
    <col min="9" max="9" width="12.375" style="343" customWidth="1"/>
    <col min="10" max="10" width="14.125" style="343" customWidth="1"/>
    <col min="11" max="16384" width="9" style="343"/>
  </cols>
  <sheetData>
    <row r="1" spans="1:7" x14ac:dyDescent="0.2">
      <c r="A1" s="27" t="s">
        <v>0</v>
      </c>
      <c r="B1" s="354"/>
      <c r="C1" s="354"/>
      <c r="D1" s="354"/>
      <c r="E1" s="354"/>
      <c r="F1" s="354"/>
      <c r="G1" s="354"/>
    </row>
    <row r="2" spans="1:7" ht="15" thickBot="1" x14ac:dyDescent="0.25">
      <c r="B2" s="77"/>
      <c r="C2" s="77"/>
      <c r="D2" s="77"/>
      <c r="E2" s="77"/>
      <c r="F2" s="77"/>
      <c r="G2" s="77"/>
    </row>
    <row r="3" spans="1:7" ht="27" customHeight="1" x14ac:dyDescent="0.2">
      <c r="B3" s="127" t="s">
        <v>502</v>
      </c>
      <c r="C3" s="127"/>
      <c r="D3" s="71"/>
      <c r="E3" s="71"/>
      <c r="F3" s="71"/>
    </row>
    <row r="4" spans="1:7" s="349" customFormat="1" ht="42" customHeight="1" x14ac:dyDescent="0.25">
      <c r="B4" s="365" t="s">
        <v>153</v>
      </c>
      <c r="C4" s="358" t="s">
        <v>478</v>
      </c>
      <c r="D4" s="366" t="s">
        <v>479</v>
      </c>
      <c r="E4" s="777" t="s">
        <v>480</v>
      </c>
      <c r="F4" s="778"/>
    </row>
    <row r="5" spans="1:7" ht="22.5" customHeight="1" x14ac:dyDescent="0.2">
      <c r="B5" s="759" t="s">
        <v>443</v>
      </c>
      <c r="C5" s="765"/>
      <c r="D5" s="765"/>
      <c r="E5" s="512" t="s">
        <v>53</v>
      </c>
      <c r="F5" s="513" t="s">
        <v>52</v>
      </c>
    </row>
    <row r="6" spans="1:7" ht="14.25" customHeight="1" x14ac:dyDescent="0.2">
      <c r="B6" s="514" t="s">
        <v>484</v>
      </c>
      <c r="C6" s="515"/>
      <c r="D6" s="516"/>
      <c r="E6" s="517">
        <v>6.3</v>
      </c>
      <c r="F6" s="518">
        <v>6.3</v>
      </c>
    </row>
    <row r="7" spans="1:7" ht="84" customHeight="1" x14ac:dyDescent="0.2">
      <c r="B7" s="775" t="s">
        <v>525</v>
      </c>
      <c r="C7" s="773" t="s">
        <v>481</v>
      </c>
      <c r="D7" s="515"/>
      <c r="E7" s="771" t="s">
        <v>456</v>
      </c>
      <c r="F7" s="519" t="s">
        <v>482</v>
      </c>
      <c r="G7"/>
    </row>
    <row r="8" spans="1:7" ht="79.5" customHeight="1" x14ac:dyDescent="0.2">
      <c r="B8" s="776"/>
      <c r="C8" s="774"/>
      <c r="D8" s="520"/>
      <c r="E8" s="772"/>
      <c r="F8" s="521" t="s">
        <v>483</v>
      </c>
    </row>
    <row r="9" spans="1:7" ht="21.75" customHeight="1" thickBot="1" x14ac:dyDescent="0.25">
      <c r="B9" s="768" t="s">
        <v>62</v>
      </c>
      <c r="C9" s="768"/>
      <c r="D9" s="768"/>
      <c r="E9" s="768"/>
      <c r="F9" s="768"/>
    </row>
    <row r="13" spans="1:7" ht="15" customHeight="1" x14ac:dyDescent="0.2"/>
    <row r="14" spans="1:7" x14ac:dyDescent="0.2">
      <c r="D14"/>
    </row>
    <row r="19" spans="3:4" x14ac:dyDescent="0.2">
      <c r="C19"/>
      <c r="D19"/>
    </row>
  </sheetData>
  <mergeCells count="6">
    <mergeCell ref="B9:F9"/>
    <mergeCell ref="E7:E8"/>
    <mergeCell ref="C7:C8"/>
    <mergeCell ref="B7:B8"/>
    <mergeCell ref="E4:F4"/>
    <mergeCell ref="B5:D5"/>
  </mergeCells>
  <hyperlinks>
    <hyperlink ref="A1" location="Turinys!A1" display="↖ atgal į turinį"/>
  </hyperlink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7907" r:id="rId4">
          <objectPr defaultSize="0" r:id="rId5">
            <anchor moveWithCells="1">
              <from>
                <xdr:col>3</xdr:col>
                <xdr:colOff>1200150</xdr:colOff>
                <xdr:row>6</xdr:row>
                <xdr:rowOff>266700</xdr:rowOff>
              </from>
              <to>
                <xdr:col>4</xdr:col>
                <xdr:colOff>238125</xdr:colOff>
                <xdr:row>6</xdr:row>
                <xdr:rowOff>523875</xdr:rowOff>
              </to>
            </anchor>
          </objectPr>
        </oleObject>
      </mc:Choice>
      <mc:Fallback>
        <oleObject progId="Word.Document.12" shapeId="37907" r:id="rId4"/>
      </mc:Fallback>
    </mc:AlternateContent>
    <mc:AlternateContent xmlns:mc="http://schemas.openxmlformats.org/markup-compatibility/2006">
      <mc:Choice Requires="x14">
        <oleObject progId="Word.Document.12" shapeId="37910" r:id="rId6">
          <objectPr defaultSize="0" r:id="rId7">
            <anchor moveWithCells="1">
              <from>
                <xdr:col>3</xdr:col>
                <xdr:colOff>352425</xdr:colOff>
                <xdr:row>6</xdr:row>
                <xdr:rowOff>133350</xdr:rowOff>
              </from>
              <to>
                <xdr:col>3</xdr:col>
                <xdr:colOff>1685925</xdr:colOff>
                <xdr:row>6</xdr:row>
                <xdr:rowOff>485775</xdr:rowOff>
              </to>
            </anchor>
          </objectPr>
        </oleObject>
      </mc:Choice>
      <mc:Fallback>
        <oleObject progId="Word.Document.12" shapeId="37910" r:id="rId6"/>
      </mc:Fallback>
    </mc:AlternateContent>
    <mc:AlternateContent xmlns:mc="http://schemas.openxmlformats.org/markup-compatibility/2006">
      <mc:Choice Requires="x14">
        <oleObject progId="Word.Document.12" shapeId="37911" r:id="rId8">
          <objectPr defaultSize="0" r:id="rId9">
            <anchor moveWithCells="1">
              <from>
                <xdr:col>3</xdr:col>
                <xdr:colOff>114300</xdr:colOff>
                <xdr:row>5</xdr:row>
                <xdr:rowOff>9525</xdr:rowOff>
              </from>
              <to>
                <xdr:col>3</xdr:col>
                <xdr:colOff>1323975</xdr:colOff>
                <xdr:row>6</xdr:row>
                <xdr:rowOff>9525</xdr:rowOff>
              </to>
            </anchor>
          </objectPr>
        </oleObject>
      </mc:Choice>
      <mc:Fallback>
        <oleObject progId="Word.Document.12" shapeId="37911" r:id="rId8"/>
      </mc:Fallback>
    </mc:AlternateContent>
    <mc:AlternateContent xmlns:mc="http://schemas.openxmlformats.org/markup-compatibility/2006">
      <mc:Choice Requires="x14">
        <oleObject progId="Word.Document.12" shapeId="37913" r:id="rId10">
          <objectPr defaultSize="0" autoPict="0" r:id="rId11">
            <anchor moveWithCells="1">
              <from>
                <xdr:col>3</xdr:col>
                <xdr:colOff>333375</xdr:colOff>
                <xdr:row>6</xdr:row>
                <xdr:rowOff>638175</xdr:rowOff>
              </from>
              <to>
                <xdr:col>3</xdr:col>
                <xdr:colOff>1676400</xdr:colOff>
                <xdr:row>7</xdr:row>
                <xdr:rowOff>66675</xdr:rowOff>
              </to>
            </anchor>
          </objectPr>
        </oleObject>
      </mc:Choice>
      <mc:Fallback>
        <oleObject progId="Word.Document.12" shapeId="37913" r:id="rId10"/>
      </mc:Fallback>
    </mc:AlternateContent>
    <mc:AlternateContent xmlns:mc="http://schemas.openxmlformats.org/markup-compatibility/2006">
      <mc:Choice Requires="x14">
        <oleObject progId="Word.Document.12" shapeId="37915" r:id="rId12">
          <objectPr defaultSize="0" r:id="rId13">
            <anchor moveWithCells="1">
              <from>
                <xdr:col>3</xdr:col>
                <xdr:colOff>285750</xdr:colOff>
                <xdr:row>7</xdr:row>
                <xdr:rowOff>190500</xdr:rowOff>
              </from>
              <to>
                <xdr:col>3</xdr:col>
                <xdr:colOff>1609725</xdr:colOff>
                <xdr:row>7</xdr:row>
                <xdr:rowOff>533400</xdr:rowOff>
              </to>
            </anchor>
          </objectPr>
        </oleObject>
      </mc:Choice>
      <mc:Fallback>
        <oleObject progId="Word.Document.12" shapeId="37915" r:id="rId12"/>
      </mc:Fallback>
    </mc:AlternateContent>
  </oleObjec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FA1CC"/>
  </sheetPr>
  <dimension ref="A1:F14"/>
  <sheetViews>
    <sheetView showGridLines="0" workbookViewId="0">
      <selection activeCell="E8" sqref="E8"/>
    </sheetView>
  </sheetViews>
  <sheetFormatPr defaultRowHeight="14.25" x14ac:dyDescent="0.2"/>
  <cols>
    <col min="1" max="1" width="9" style="343"/>
    <col min="2" max="2" width="6.625" style="343" customWidth="1"/>
    <col min="3" max="3" width="50" style="343" customWidth="1"/>
    <col min="4" max="4" width="23.5" style="343" customWidth="1"/>
    <col min="5" max="5" width="8.875" style="343" customWidth="1"/>
    <col min="6" max="6" width="9.125" style="343" customWidth="1"/>
    <col min="7" max="7" width="24.5" style="343" customWidth="1"/>
    <col min="8" max="8" width="12.375" style="343" customWidth="1"/>
    <col min="9" max="9" width="14.125" style="343" customWidth="1"/>
    <col min="10" max="16384" width="9" style="343"/>
  </cols>
  <sheetData>
    <row r="1" spans="1:6" x14ac:dyDescent="0.2">
      <c r="A1" s="27" t="s">
        <v>0</v>
      </c>
      <c r="B1" s="354"/>
      <c r="C1" s="354"/>
      <c r="D1" s="354"/>
      <c r="E1" s="354"/>
      <c r="F1" s="354"/>
    </row>
    <row r="2" spans="1:6" ht="15" thickBot="1" x14ac:dyDescent="0.25">
      <c r="B2" s="77"/>
      <c r="C2" s="77"/>
      <c r="D2" s="77"/>
      <c r="E2" s="77"/>
      <c r="F2" s="77"/>
    </row>
    <row r="3" spans="1:6" ht="27" customHeight="1" x14ac:dyDescent="0.2">
      <c r="B3" s="127" t="s">
        <v>503</v>
      </c>
      <c r="C3" s="127"/>
      <c r="D3" s="71"/>
      <c r="E3" s="71"/>
      <c r="F3" s="71"/>
    </row>
    <row r="4" spans="1:6" s="349" customFormat="1" ht="42" customHeight="1" x14ac:dyDescent="0.25">
      <c r="B4" s="367" t="s">
        <v>153</v>
      </c>
      <c r="C4" s="368" t="s">
        <v>478</v>
      </c>
      <c r="D4" s="368" t="s">
        <v>479</v>
      </c>
      <c r="E4" s="782" t="s">
        <v>485</v>
      </c>
      <c r="F4" s="783"/>
    </row>
    <row r="5" spans="1:6" ht="22.5" customHeight="1" x14ac:dyDescent="0.2">
      <c r="B5" s="784" t="s">
        <v>443</v>
      </c>
      <c r="C5" s="785"/>
      <c r="D5" s="785"/>
      <c r="E5" s="356" t="s">
        <v>53</v>
      </c>
      <c r="F5" s="357" t="s">
        <v>52</v>
      </c>
    </row>
    <row r="6" spans="1:6" ht="117.75" customHeight="1" x14ac:dyDescent="0.2">
      <c r="B6" s="522" t="s">
        <v>526</v>
      </c>
      <c r="C6" s="502" t="s">
        <v>527</v>
      </c>
      <c r="D6" s="505"/>
      <c r="E6" s="758" t="s">
        <v>486</v>
      </c>
      <c r="F6" s="753"/>
    </row>
    <row r="7" spans="1:6" ht="43.5" customHeight="1" x14ac:dyDescent="0.2">
      <c r="B7" s="779" t="s">
        <v>528</v>
      </c>
      <c r="C7" s="758" t="s">
        <v>487</v>
      </c>
      <c r="D7" s="505"/>
      <c r="E7" s="523" t="s">
        <v>490</v>
      </c>
      <c r="F7" s="481" t="s">
        <v>491</v>
      </c>
    </row>
    <row r="8" spans="1:6" ht="50.25" customHeight="1" x14ac:dyDescent="0.2">
      <c r="B8" s="779"/>
      <c r="C8" s="758"/>
      <c r="D8" s="524" t="s">
        <v>492</v>
      </c>
      <c r="E8" s="523" t="s">
        <v>544</v>
      </c>
      <c r="F8" s="481" t="s">
        <v>545</v>
      </c>
    </row>
    <row r="9" spans="1:6" ht="23.25" customHeight="1" x14ac:dyDescent="0.2">
      <c r="B9" s="779" t="s">
        <v>529</v>
      </c>
      <c r="C9" s="758" t="s">
        <v>488</v>
      </c>
      <c r="D9" s="786" t="s">
        <v>492</v>
      </c>
      <c r="E9" s="758" t="s">
        <v>447</v>
      </c>
      <c r="F9" s="753"/>
    </row>
    <row r="10" spans="1:6" ht="42.75" customHeight="1" x14ac:dyDescent="0.2">
      <c r="B10" s="779"/>
      <c r="C10" s="758"/>
      <c r="D10" s="787"/>
      <c r="E10" s="758" t="s">
        <v>489</v>
      </c>
      <c r="F10" s="753"/>
    </row>
    <row r="11" spans="1:6" ht="68.25" customHeight="1" x14ac:dyDescent="0.2">
      <c r="B11" s="780"/>
      <c r="C11" s="781"/>
      <c r="D11" s="525" t="s">
        <v>492</v>
      </c>
      <c r="E11" s="526" t="s">
        <v>490</v>
      </c>
      <c r="F11" s="527" t="s">
        <v>491</v>
      </c>
    </row>
    <row r="12" spans="1:6" x14ac:dyDescent="0.2">
      <c r="B12" s="565" t="s">
        <v>458</v>
      </c>
    </row>
    <row r="13" spans="1:6" s="359" customFormat="1" x14ac:dyDescent="0.2">
      <c r="B13" s="565" t="s">
        <v>543</v>
      </c>
    </row>
    <row r="14" spans="1:6" ht="15" thickBot="1" x14ac:dyDescent="0.25">
      <c r="B14" s="768" t="s">
        <v>62</v>
      </c>
      <c r="C14" s="768"/>
      <c r="D14" s="768"/>
      <c r="E14" s="768"/>
      <c r="F14" s="768"/>
    </row>
  </sheetData>
  <mergeCells count="11">
    <mergeCell ref="E6:F6"/>
    <mergeCell ref="E9:F9"/>
    <mergeCell ref="E10:F10"/>
    <mergeCell ref="E4:F4"/>
    <mergeCell ref="B5:D5"/>
    <mergeCell ref="D9:D10"/>
    <mergeCell ref="B14:F14"/>
    <mergeCell ref="B7:B8"/>
    <mergeCell ref="C7:C8"/>
    <mergeCell ref="B9:B11"/>
    <mergeCell ref="C9:C11"/>
  </mergeCells>
  <hyperlinks>
    <hyperlink ref="A1" location="Turinys!A1" display="↖ atgal į turinį"/>
  </hyperlink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8920" r:id="rId4">
          <objectPr defaultSize="0" r:id="rId5">
            <anchor moveWithCells="1">
              <from>
                <xdr:col>2</xdr:col>
                <xdr:colOff>1600200</xdr:colOff>
                <xdr:row>5</xdr:row>
                <xdr:rowOff>552450</xdr:rowOff>
              </from>
              <to>
                <xdr:col>6</xdr:col>
                <xdr:colOff>742950</xdr:colOff>
                <xdr:row>5</xdr:row>
                <xdr:rowOff>733425</xdr:rowOff>
              </to>
            </anchor>
          </objectPr>
        </oleObject>
      </mc:Choice>
      <mc:Fallback>
        <oleObject progId="Word.Document.12" shapeId="38920" r:id="rId4"/>
      </mc:Fallback>
    </mc:AlternateContent>
    <mc:AlternateContent xmlns:mc="http://schemas.openxmlformats.org/markup-compatibility/2006">
      <mc:Choice Requires="x14">
        <oleObject progId="Word.Document.12" shapeId="38928" r:id="rId6">
          <objectPr defaultSize="0" r:id="rId7">
            <anchor moveWithCells="1">
              <from>
                <xdr:col>3</xdr:col>
                <xdr:colOff>228600</xdr:colOff>
                <xdr:row>6</xdr:row>
                <xdr:rowOff>228600</xdr:rowOff>
              </from>
              <to>
                <xdr:col>3</xdr:col>
                <xdr:colOff>1600200</xdr:colOff>
                <xdr:row>6</xdr:row>
                <xdr:rowOff>390525</xdr:rowOff>
              </to>
            </anchor>
          </objectPr>
        </oleObject>
      </mc:Choice>
      <mc:Fallback>
        <oleObject progId="Word.Document.12" shapeId="38928" r:id="rId6"/>
      </mc:Fallback>
    </mc:AlternateContent>
    <mc:AlternateContent xmlns:mc="http://schemas.openxmlformats.org/markup-compatibility/2006">
      <mc:Choice Requires="x14">
        <oleObject progId="Word.Document.12" shapeId="38929" r:id="rId8">
          <objectPr defaultSize="0" r:id="rId9">
            <anchor moveWithCells="1">
              <from>
                <xdr:col>3</xdr:col>
                <xdr:colOff>295275</xdr:colOff>
                <xdr:row>7</xdr:row>
                <xdr:rowOff>76200</xdr:rowOff>
              </from>
              <to>
                <xdr:col>3</xdr:col>
                <xdr:colOff>1628775</xdr:colOff>
                <xdr:row>7</xdr:row>
                <xdr:rowOff>238125</xdr:rowOff>
              </to>
            </anchor>
          </objectPr>
        </oleObject>
      </mc:Choice>
      <mc:Fallback>
        <oleObject progId="Word.Document.12" shapeId="38929" r:id="rId8"/>
      </mc:Fallback>
    </mc:AlternateContent>
    <mc:AlternateContent xmlns:mc="http://schemas.openxmlformats.org/markup-compatibility/2006">
      <mc:Choice Requires="x14">
        <oleObject progId="Word.Document.12" shapeId="38930" r:id="rId10">
          <objectPr defaultSize="0" r:id="rId11">
            <anchor moveWithCells="1">
              <from>
                <xdr:col>3</xdr:col>
                <xdr:colOff>352425</xdr:colOff>
                <xdr:row>7</xdr:row>
                <xdr:rowOff>409575</xdr:rowOff>
              </from>
              <to>
                <xdr:col>3</xdr:col>
                <xdr:colOff>1628775</xdr:colOff>
                <xdr:row>8</xdr:row>
                <xdr:rowOff>114300</xdr:rowOff>
              </to>
            </anchor>
          </objectPr>
        </oleObject>
      </mc:Choice>
      <mc:Fallback>
        <oleObject progId="Word.Document.12" shapeId="38930" r:id="rId10"/>
      </mc:Fallback>
    </mc:AlternateContent>
    <mc:AlternateContent xmlns:mc="http://schemas.openxmlformats.org/markup-compatibility/2006">
      <mc:Choice Requires="x14">
        <oleObject progId="Word.Document.12" shapeId="38931" r:id="rId12">
          <objectPr defaultSize="0" r:id="rId9">
            <anchor moveWithCells="1">
              <from>
                <xdr:col>3</xdr:col>
                <xdr:colOff>276225</xdr:colOff>
                <xdr:row>8</xdr:row>
                <xdr:rowOff>57150</xdr:rowOff>
              </from>
              <to>
                <xdr:col>3</xdr:col>
                <xdr:colOff>1609725</xdr:colOff>
                <xdr:row>8</xdr:row>
                <xdr:rowOff>219075</xdr:rowOff>
              </to>
            </anchor>
          </objectPr>
        </oleObject>
      </mc:Choice>
      <mc:Fallback>
        <oleObject progId="Word.Document.12" shapeId="38931" r:id="rId12"/>
      </mc:Fallback>
    </mc:AlternateContent>
    <mc:AlternateContent xmlns:mc="http://schemas.openxmlformats.org/markup-compatibility/2006">
      <mc:Choice Requires="x14">
        <oleObject progId="Word.Document.12" shapeId="38932" r:id="rId13">
          <objectPr defaultSize="0" r:id="rId14">
            <anchor moveWithCells="1">
              <from>
                <xdr:col>2</xdr:col>
                <xdr:colOff>3705225</xdr:colOff>
                <xdr:row>9</xdr:row>
                <xdr:rowOff>295275</xdr:rowOff>
              </from>
              <to>
                <xdr:col>4</xdr:col>
                <xdr:colOff>257175</xdr:colOff>
                <xdr:row>9</xdr:row>
                <xdr:rowOff>476250</xdr:rowOff>
              </to>
            </anchor>
          </objectPr>
        </oleObject>
      </mc:Choice>
      <mc:Fallback>
        <oleObject progId="Word.Document.12" shapeId="38932" r:id="rId13"/>
      </mc:Fallback>
    </mc:AlternateContent>
    <mc:AlternateContent xmlns:mc="http://schemas.openxmlformats.org/markup-compatibility/2006">
      <mc:Choice Requires="x14">
        <oleObject progId="Word.Document.12" shapeId="38933" r:id="rId15">
          <objectPr defaultSize="0" r:id="rId16">
            <anchor moveWithCells="1">
              <from>
                <xdr:col>3</xdr:col>
                <xdr:colOff>276225</xdr:colOff>
                <xdr:row>10</xdr:row>
                <xdr:rowOff>95250</xdr:rowOff>
              </from>
              <to>
                <xdr:col>4</xdr:col>
                <xdr:colOff>0</xdr:colOff>
                <xdr:row>10</xdr:row>
                <xdr:rowOff>257175</xdr:rowOff>
              </to>
            </anchor>
          </objectPr>
        </oleObject>
      </mc:Choice>
      <mc:Fallback>
        <oleObject progId="Word.Document.12" shapeId="38933" r:id="rId15"/>
      </mc:Fallback>
    </mc:AlternateContent>
    <mc:AlternateContent xmlns:mc="http://schemas.openxmlformats.org/markup-compatibility/2006">
      <mc:Choice Requires="x14">
        <oleObject progId="Word.Document.12" shapeId="38934" r:id="rId17">
          <objectPr defaultSize="0" r:id="rId18">
            <anchor moveWithCells="1">
              <from>
                <xdr:col>2</xdr:col>
                <xdr:colOff>3695700</xdr:colOff>
                <xdr:row>10</xdr:row>
                <xdr:rowOff>561975</xdr:rowOff>
              </from>
              <to>
                <xdr:col>4</xdr:col>
                <xdr:colOff>219075</xdr:colOff>
                <xdr:row>10</xdr:row>
                <xdr:rowOff>742950</xdr:rowOff>
              </to>
            </anchor>
          </objectPr>
        </oleObject>
      </mc:Choice>
      <mc:Fallback>
        <oleObject progId="Word.Document.12" shapeId="38934" r:id="rId17"/>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15"/>
  <sheetViews>
    <sheetView showGridLines="0" zoomScaleNormal="100" workbookViewId="0">
      <selection activeCell="J3" sqref="J3:J11"/>
    </sheetView>
  </sheetViews>
  <sheetFormatPr defaultRowHeight="14.25" x14ac:dyDescent="0.2"/>
  <cols>
    <col min="10" max="10" width="9" customWidth="1"/>
  </cols>
  <sheetData>
    <row r="1" spans="1:13" x14ac:dyDescent="0.2">
      <c r="A1" s="595" t="s">
        <v>0</v>
      </c>
      <c r="B1" s="595"/>
    </row>
    <row r="3" spans="1:13" ht="14.25" customHeight="1" x14ac:dyDescent="0.2">
      <c r="B3" s="598" t="s">
        <v>532</v>
      </c>
      <c r="C3" s="599"/>
      <c r="D3" s="599"/>
      <c r="E3" s="599"/>
      <c r="F3" s="599"/>
      <c r="G3" s="599"/>
      <c r="I3" s="5">
        <v>2012</v>
      </c>
      <c r="J3" s="23">
        <v>-190.45285999999939</v>
      </c>
      <c r="M3" s="1"/>
    </row>
    <row r="4" spans="1:13" x14ac:dyDescent="0.2">
      <c r="B4" s="599"/>
      <c r="C4" s="599"/>
      <c r="D4" s="599"/>
      <c r="E4" s="599"/>
      <c r="F4" s="599"/>
      <c r="G4" s="599"/>
      <c r="I4" s="3">
        <v>2013</v>
      </c>
      <c r="J4" s="22">
        <v>-57.568190000000406</v>
      </c>
      <c r="M4" s="1"/>
    </row>
    <row r="5" spans="1:13" x14ac:dyDescent="0.2">
      <c r="I5" s="3">
        <v>2014</v>
      </c>
      <c r="J5" s="22">
        <v>-225.82445000000018</v>
      </c>
      <c r="M5" s="1"/>
    </row>
    <row r="6" spans="1:13" x14ac:dyDescent="0.2">
      <c r="I6" s="3">
        <v>2015</v>
      </c>
      <c r="J6" s="22">
        <v>-367.19099999999997</v>
      </c>
      <c r="M6" s="7"/>
    </row>
    <row r="7" spans="1:13" x14ac:dyDescent="0.2">
      <c r="I7" s="3">
        <v>2016</v>
      </c>
      <c r="J7" s="22">
        <v>-431.22800000000001</v>
      </c>
      <c r="M7" s="12"/>
    </row>
    <row r="8" spans="1:13" x14ac:dyDescent="0.2">
      <c r="I8" s="25">
        <v>2017</v>
      </c>
      <c r="J8" s="22">
        <v>-454.29899999999998</v>
      </c>
      <c r="M8" s="12"/>
    </row>
    <row r="9" spans="1:13" x14ac:dyDescent="0.2">
      <c r="I9" s="25">
        <v>2018</v>
      </c>
      <c r="J9" s="22">
        <v>-515.46489999999949</v>
      </c>
      <c r="M9" s="12"/>
    </row>
    <row r="10" spans="1:13" x14ac:dyDescent="0.2">
      <c r="I10" s="25">
        <v>2019</v>
      </c>
      <c r="J10" s="22">
        <v>-757.90559999999994</v>
      </c>
      <c r="M10" s="12"/>
    </row>
    <row r="11" spans="1:13" x14ac:dyDescent="0.2">
      <c r="I11" s="4">
        <v>2020</v>
      </c>
      <c r="J11" s="10">
        <v>-1091.3980000000001</v>
      </c>
      <c r="M11" s="12"/>
    </row>
    <row r="12" spans="1:13" x14ac:dyDescent="0.2">
      <c r="K12" s="12"/>
    </row>
    <row r="13" spans="1:13" x14ac:dyDescent="0.2">
      <c r="K13" s="12"/>
    </row>
    <row r="14" spans="1:13" x14ac:dyDescent="0.2">
      <c r="M14" s="1"/>
    </row>
    <row r="15" spans="1:13" x14ac:dyDescent="0.2">
      <c r="M15" s="1"/>
    </row>
  </sheetData>
  <mergeCells count="2">
    <mergeCell ref="A1:B1"/>
    <mergeCell ref="B3:G4"/>
  </mergeCells>
  <hyperlinks>
    <hyperlink ref="A1" location="Turinys!A1" display="↖ atgal į turinį"/>
    <hyperlink ref="A1:B1" location="Turinys!A11" display="↖ atgal į turinį"/>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H52"/>
  <sheetViews>
    <sheetView showGridLines="0" tabSelected="1" topLeftCell="A3" zoomScale="115" zoomScaleNormal="115" workbookViewId="0">
      <selection activeCell="B4" sqref="B4"/>
    </sheetView>
  </sheetViews>
  <sheetFormatPr defaultRowHeight="12" x14ac:dyDescent="0.2"/>
  <cols>
    <col min="1" max="1" width="9" style="310"/>
    <col min="2" max="2" width="39.25" style="310" customWidth="1"/>
    <col min="3" max="16384" width="9" style="310"/>
  </cols>
  <sheetData>
    <row r="1" spans="1:8" ht="14.25" x14ac:dyDescent="0.2">
      <c r="A1" s="27" t="s">
        <v>0</v>
      </c>
      <c r="B1" s="354"/>
      <c r="C1" s="354"/>
    </row>
    <row r="2" spans="1:8" ht="12.75" thickBot="1" x14ac:dyDescent="0.25"/>
    <row r="3" spans="1:8" ht="15" x14ac:dyDescent="0.2">
      <c r="B3" s="71" t="s">
        <v>552</v>
      </c>
      <c r="C3" s="71"/>
      <c r="D3" s="71"/>
      <c r="E3" s="71"/>
      <c r="F3" s="71"/>
      <c r="G3" s="71"/>
      <c r="H3" s="71"/>
    </row>
    <row r="5" spans="1:8" ht="24.75" customHeight="1" x14ac:dyDescent="0.2">
      <c r="B5" s="332" t="s">
        <v>154</v>
      </c>
      <c r="C5" s="788" t="s">
        <v>243</v>
      </c>
      <c r="D5" s="789" t="s">
        <v>244</v>
      </c>
      <c r="E5" s="790"/>
      <c r="F5" s="791"/>
      <c r="G5" s="792" t="s">
        <v>425</v>
      </c>
      <c r="H5" s="789"/>
    </row>
    <row r="6" spans="1:8" x14ac:dyDescent="0.2">
      <c r="B6" s="300"/>
      <c r="C6" s="793"/>
      <c r="D6" s="794" t="s">
        <v>31</v>
      </c>
      <c r="E6" s="794" t="s">
        <v>436</v>
      </c>
      <c r="F6" s="794" t="s">
        <v>437</v>
      </c>
      <c r="G6" s="795" t="s">
        <v>427</v>
      </c>
      <c r="H6" s="796" t="s">
        <v>428</v>
      </c>
    </row>
    <row r="7" spans="1:8" ht="14.25" x14ac:dyDescent="0.2">
      <c r="B7" s="316" t="s">
        <v>426</v>
      </c>
      <c r="C7" s="797"/>
      <c r="D7" s="798" t="s">
        <v>87</v>
      </c>
      <c r="E7" s="799" t="s">
        <v>551</v>
      </c>
      <c r="F7" s="800"/>
      <c r="G7" s="801"/>
      <c r="H7" s="802"/>
    </row>
    <row r="8" spans="1:8" x14ac:dyDescent="0.2">
      <c r="B8" s="311" t="s">
        <v>246</v>
      </c>
      <c r="C8" s="312" t="s">
        <v>247</v>
      </c>
      <c r="D8" s="333">
        <v>17133.8</v>
      </c>
      <c r="E8" s="333">
        <v>17097.8</v>
      </c>
      <c r="F8" s="333">
        <v>17820.8</v>
      </c>
      <c r="G8" s="333">
        <v>36.1</v>
      </c>
      <c r="H8" s="333">
        <v>35.9</v>
      </c>
    </row>
    <row r="9" spans="1:8" x14ac:dyDescent="0.2">
      <c r="B9" s="317" t="s">
        <v>36</v>
      </c>
      <c r="C9" s="318"/>
      <c r="D9" s="334">
        <v>9781.7000000000007</v>
      </c>
      <c r="E9" s="334">
        <v>9774</v>
      </c>
      <c r="F9" s="334">
        <v>10156.799999999999</v>
      </c>
      <c r="G9" s="334">
        <v>20.6</v>
      </c>
      <c r="H9" s="334">
        <v>20.5</v>
      </c>
    </row>
    <row r="10" spans="1:8" x14ac:dyDescent="0.2">
      <c r="B10" s="301" t="s">
        <v>248</v>
      </c>
      <c r="C10" s="303" t="s">
        <v>249</v>
      </c>
      <c r="D10" s="335">
        <v>5733.6</v>
      </c>
      <c r="E10" s="335">
        <v>5724.1</v>
      </c>
      <c r="F10" s="335">
        <v>5883</v>
      </c>
      <c r="G10" s="335">
        <v>12.1</v>
      </c>
      <c r="H10" s="335">
        <v>11.9</v>
      </c>
    </row>
    <row r="11" spans="1:8" x14ac:dyDescent="0.2">
      <c r="B11" s="319" t="s">
        <v>250</v>
      </c>
      <c r="C11" s="303" t="s">
        <v>251</v>
      </c>
      <c r="D11" s="336">
        <v>3900.4</v>
      </c>
      <c r="E11" s="336">
        <v>3891.4</v>
      </c>
      <c r="F11" s="336">
        <v>4123.3</v>
      </c>
      <c r="G11" s="336">
        <v>8.1999999999999993</v>
      </c>
      <c r="H11" s="336">
        <v>8.3000000000000007</v>
      </c>
    </row>
    <row r="12" spans="1:8" ht="24" x14ac:dyDescent="0.2">
      <c r="B12" s="319" t="s">
        <v>252</v>
      </c>
      <c r="C12" s="320" t="s">
        <v>429</v>
      </c>
      <c r="D12" s="337">
        <v>1510.2</v>
      </c>
      <c r="E12" s="337">
        <v>1510.2</v>
      </c>
      <c r="F12" s="337">
        <v>1580.6</v>
      </c>
      <c r="G12" s="337">
        <v>3.2</v>
      </c>
      <c r="H12" s="337">
        <v>3.2</v>
      </c>
    </row>
    <row r="13" spans="1:8" ht="24" x14ac:dyDescent="0.2">
      <c r="B13" s="321" t="s">
        <v>255</v>
      </c>
      <c r="C13" s="320" t="s">
        <v>256</v>
      </c>
      <c r="D13" s="337">
        <v>172.8</v>
      </c>
      <c r="E13" s="337">
        <v>172.3</v>
      </c>
      <c r="F13" s="337">
        <v>179.1</v>
      </c>
      <c r="G13" s="337">
        <v>0.4</v>
      </c>
      <c r="H13" s="337">
        <v>0.4</v>
      </c>
    </row>
    <row r="14" spans="1:8" x14ac:dyDescent="0.2">
      <c r="B14" s="319" t="s">
        <v>257</v>
      </c>
      <c r="C14" s="320" t="s">
        <v>258</v>
      </c>
      <c r="D14" s="335">
        <v>4046.7</v>
      </c>
      <c r="E14" s="335">
        <v>4048.5</v>
      </c>
      <c r="F14" s="335">
        <v>4272.5</v>
      </c>
      <c r="G14" s="335">
        <v>8.5</v>
      </c>
      <c r="H14" s="335">
        <v>8.6</v>
      </c>
    </row>
    <row r="15" spans="1:8" x14ac:dyDescent="0.2">
      <c r="B15" s="319" t="s">
        <v>259</v>
      </c>
      <c r="C15" s="320" t="s">
        <v>260</v>
      </c>
      <c r="D15" s="337">
        <v>3279</v>
      </c>
      <c r="E15" s="337">
        <v>3281</v>
      </c>
      <c r="F15" s="337">
        <v>3417.9</v>
      </c>
      <c r="G15" s="337">
        <v>6.9</v>
      </c>
      <c r="H15" s="337">
        <v>6.9</v>
      </c>
    </row>
    <row r="16" spans="1:8" x14ac:dyDescent="0.2">
      <c r="B16" s="301" t="s">
        <v>261</v>
      </c>
      <c r="C16" s="303" t="s">
        <v>262</v>
      </c>
      <c r="D16" s="337">
        <v>739</v>
      </c>
      <c r="E16" s="337">
        <v>739</v>
      </c>
      <c r="F16" s="337">
        <v>825.8</v>
      </c>
      <c r="G16" s="337">
        <v>1.6</v>
      </c>
      <c r="H16" s="337">
        <v>1.7</v>
      </c>
    </row>
    <row r="17" spans="2:8" x14ac:dyDescent="0.2">
      <c r="B17" s="322" t="s">
        <v>263</v>
      </c>
      <c r="C17" s="303" t="s">
        <v>264</v>
      </c>
      <c r="D17" s="335">
        <v>1.4</v>
      </c>
      <c r="E17" s="335">
        <v>1.4</v>
      </c>
      <c r="F17" s="335">
        <v>1.4</v>
      </c>
      <c r="G17" s="335">
        <v>0</v>
      </c>
      <c r="H17" s="335">
        <v>0</v>
      </c>
    </row>
    <row r="18" spans="2:8" x14ac:dyDescent="0.2">
      <c r="B18" s="323" t="s">
        <v>37</v>
      </c>
      <c r="C18" s="324" t="s">
        <v>265</v>
      </c>
      <c r="D18" s="334">
        <v>4896.8999999999996</v>
      </c>
      <c r="E18" s="334">
        <v>4859.7</v>
      </c>
      <c r="F18" s="334">
        <v>5142</v>
      </c>
      <c r="G18" s="334">
        <v>10.3</v>
      </c>
      <c r="H18" s="334">
        <v>10.4</v>
      </c>
    </row>
    <row r="19" spans="2:8" x14ac:dyDescent="0.2">
      <c r="B19" s="301" t="s">
        <v>266</v>
      </c>
      <c r="C19" s="303" t="s">
        <v>267</v>
      </c>
      <c r="D19" s="335">
        <v>360.6</v>
      </c>
      <c r="E19" s="335">
        <v>362.9</v>
      </c>
      <c r="F19" s="335">
        <v>379</v>
      </c>
      <c r="G19" s="335">
        <v>0.8</v>
      </c>
      <c r="H19" s="335">
        <v>0.8</v>
      </c>
    </row>
    <row r="20" spans="2:8" x14ac:dyDescent="0.2">
      <c r="B20" s="301" t="s">
        <v>268</v>
      </c>
      <c r="C20" s="303" t="s">
        <v>269</v>
      </c>
      <c r="D20" s="335">
        <v>115.4</v>
      </c>
      <c r="E20" s="335">
        <v>126.1</v>
      </c>
      <c r="F20" s="335">
        <v>115.4</v>
      </c>
      <c r="G20" s="335">
        <v>0.3</v>
      </c>
      <c r="H20" s="335">
        <v>0.2</v>
      </c>
    </row>
    <row r="21" spans="2:8" x14ac:dyDescent="0.2">
      <c r="B21" s="301" t="s">
        <v>270</v>
      </c>
      <c r="C21" s="303" t="s">
        <v>271</v>
      </c>
      <c r="D21" s="335">
        <v>4420.8999999999996</v>
      </c>
      <c r="E21" s="335">
        <v>4370.7</v>
      </c>
      <c r="F21" s="335">
        <v>4647.6000000000004</v>
      </c>
      <c r="G21" s="335">
        <v>9.1999999999999993</v>
      </c>
      <c r="H21" s="335">
        <v>9.4</v>
      </c>
    </row>
    <row r="22" spans="2:8" x14ac:dyDescent="0.2">
      <c r="B22" s="317" t="s">
        <v>38</v>
      </c>
      <c r="C22" s="324"/>
      <c r="D22" s="338">
        <v>1039.9000000000001</v>
      </c>
      <c r="E22" s="338">
        <v>1129.9000000000001</v>
      </c>
      <c r="F22" s="338">
        <v>1135.9000000000001</v>
      </c>
      <c r="G22" s="338">
        <v>2.4</v>
      </c>
      <c r="H22" s="338">
        <v>2.2999999999999998</v>
      </c>
    </row>
    <row r="23" spans="2:8" ht="24" x14ac:dyDescent="0.2">
      <c r="B23" s="325" t="s">
        <v>272</v>
      </c>
      <c r="C23" s="303" t="s">
        <v>273</v>
      </c>
      <c r="D23" s="337">
        <v>773.9</v>
      </c>
      <c r="E23" s="337">
        <v>890.5</v>
      </c>
      <c r="F23" s="337">
        <v>900</v>
      </c>
      <c r="G23" s="337">
        <v>1.9</v>
      </c>
      <c r="H23" s="337">
        <v>1.8</v>
      </c>
    </row>
    <row r="24" spans="2:8" x14ac:dyDescent="0.2">
      <c r="B24" s="322" t="s">
        <v>274</v>
      </c>
      <c r="C24" s="303" t="s">
        <v>275</v>
      </c>
      <c r="D24" s="337">
        <v>266</v>
      </c>
      <c r="E24" s="337">
        <v>239.4</v>
      </c>
      <c r="F24" s="337">
        <v>235.9</v>
      </c>
      <c r="G24" s="337">
        <v>0.5</v>
      </c>
      <c r="H24" s="337">
        <v>0.5</v>
      </c>
    </row>
    <row r="25" spans="2:8" x14ac:dyDescent="0.2">
      <c r="B25" s="326" t="s">
        <v>276</v>
      </c>
      <c r="C25" s="303" t="s">
        <v>277</v>
      </c>
      <c r="D25" s="337">
        <v>7.1</v>
      </c>
      <c r="E25" s="337">
        <v>13.2</v>
      </c>
      <c r="F25" s="337">
        <v>8.6999999999999993</v>
      </c>
      <c r="G25" s="337">
        <v>0</v>
      </c>
      <c r="H25" s="337">
        <v>0</v>
      </c>
    </row>
    <row r="26" spans="2:8" x14ac:dyDescent="0.2">
      <c r="B26" s="327" t="s">
        <v>430</v>
      </c>
      <c r="C26" s="303" t="s">
        <v>279</v>
      </c>
      <c r="D26" s="337">
        <v>213.3</v>
      </c>
      <c r="E26" s="337">
        <v>226.2</v>
      </c>
      <c r="F26" s="337">
        <v>227.2</v>
      </c>
      <c r="G26" s="337">
        <v>0.5</v>
      </c>
      <c r="H26" s="337">
        <v>0.5</v>
      </c>
    </row>
    <row r="27" spans="2:8" x14ac:dyDescent="0.2">
      <c r="B27" s="328" t="s">
        <v>431</v>
      </c>
      <c r="C27" s="318" t="s">
        <v>432</v>
      </c>
      <c r="D27" s="338">
        <v>1415.3</v>
      </c>
      <c r="E27" s="338">
        <v>1334.2</v>
      </c>
      <c r="F27" s="338">
        <v>1386.1</v>
      </c>
      <c r="G27" s="338">
        <v>2.8</v>
      </c>
      <c r="H27" s="338">
        <v>2.8</v>
      </c>
    </row>
    <row r="28" spans="2:8" x14ac:dyDescent="0.2">
      <c r="B28" s="322" t="s">
        <v>282</v>
      </c>
      <c r="C28" s="303"/>
      <c r="D28" s="337">
        <v>907.1</v>
      </c>
      <c r="E28" s="337">
        <v>826</v>
      </c>
      <c r="F28" s="337">
        <v>873.5</v>
      </c>
      <c r="G28" s="337">
        <v>1.7</v>
      </c>
      <c r="H28" s="337">
        <v>1.8</v>
      </c>
    </row>
    <row r="29" spans="2:8" x14ac:dyDescent="0.2">
      <c r="B29" s="317" t="s">
        <v>283</v>
      </c>
      <c r="C29" s="329"/>
      <c r="D29" s="334">
        <v>17087.099999999999</v>
      </c>
      <c r="E29" s="334">
        <v>17050.3</v>
      </c>
      <c r="F29" s="334">
        <v>17935.400000000001</v>
      </c>
      <c r="G29" s="334">
        <v>36</v>
      </c>
      <c r="H29" s="334">
        <v>36.200000000000003</v>
      </c>
    </row>
    <row r="30" spans="2:8" x14ac:dyDescent="0.2">
      <c r="B30" s="317" t="s">
        <v>284</v>
      </c>
      <c r="C30" s="318"/>
      <c r="D30" s="338">
        <v>15204.3</v>
      </c>
      <c r="E30" s="338">
        <v>15230.5</v>
      </c>
      <c r="F30" s="338">
        <v>16115.7</v>
      </c>
      <c r="G30" s="338">
        <v>32.200000000000003</v>
      </c>
      <c r="H30" s="338">
        <v>32.5</v>
      </c>
    </row>
    <row r="31" spans="2:8" x14ac:dyDescent="0.2">
      <c r="B31" s="322" t="s">
        <v>40</v>
      </c>
      <c r="C31" s="303" t="s">
        <v>285</v>
      </c>
      <c r="D31" s="337">
        <v>4426.7</v>
      </c>
      <c r="E31" s="337">
        <v>4789</v>
      </c>
      <c r="F31" s="337">
        <v>4989</v>
      </c>
      <c r="G31" s="337">
        <v>10.1</v>
      </c>
      <c r="H31" s="337">
        <v>10.1</v>
      </c>
    </row>
    <row r="32" spans="2:8" x14ac:dyDescent="0.2">
      <c r="B32" s="322" t="s">
        <v>286</v>
      </c>
      <c r="C32" s="303" t="s">
        <v>287</v>
      </c>
      <c r="D32" s="337">
        <v>2536</v>
      </c>
      <c r="E32" s="337">
        <v>2231.4</v>
      </c>
      <c r="F32" s="337">
        <v>2400</v>
      </c>
      <c r="G32" s="337">
        <v>4.7</v>
      </c>
      <c r="H32" s="337">
        <v>4.8</v>
      </c>
    </row>
    <row r="33" spans="2:8" x14ac:dyDescent="0.2">
      <c r="B33" s="330" t="s">
        <v>288</v>
      </c>
      <c r="C33" s="303" t="s">
        <v>289</v>
      </c>
      <c r="D33" s="337">
        <v>2.2000000000000002</v>
      </c>
      <c r="E33" s="337">
        <v>3.6</v>
      </c>
      <c r="F33" s="337">
        <v>2.2000000000000002</v>
      </c>
      <c r="G33" s="337">
        <v>0</v>
      </c>
      <c r="H33" s="337">
        <v>0</v>
      </c>
    </row>
    <row r="34" spans="2:8" x14ac:dyDescent="0.2">
      <c r="B34" s="330" t="s">
        <v>290</v>
      </c>
      <c r="C34" s="331" t="s">
        <v>433</v>
      </c>
      <c r="D34" s="339">
        <v>135</v>
      </c>
      <c r="E34" s="339">
        <v>160.1</v>
      </c>
      <c r="F34" s="339">
        <v>135</v>
      </c>
      <c r="G34" s="339">
        <v>0.3</v>
      </c>
      <c r="H34" s="339">
        <v>0.3</v>
      </c>
    </row>
    <row r="35" spans="2:8" x14ac:dyDescent="0.2">
      <c r="B35" s="322" t="s">
        <v>292</v>
      </c>
      <c r="C35" s="303" t="s">
        <v>275</v>
      </c>
      <c r="D35" s="337">
        <v>410.5</v>
      </c>
      <c r="E35" s="337">
        <v>412.7</v>
      </c>
      <c r="F35" s="337">
        <v>347</v>
      </c>
      <c r="G35" s="337">
        <v>0.9</v>
      </c>
      <c r="H35" s="337">
        <v>0.7</v>
      </c>
    </row>
    <row r="36" spans="2:8" x14ac:dyDescent="0.2">
      <c r="B36" s="326" t="s">
        <v>276</v>
      </c>
      <c r="C36" s="303" t="s">
        <v>277</v>
      </c>
      <c r="D36" s="337">
        <v>410.5</v>
      </c>
      <c r="E36" s="337">
        <v>412.7</v>
      </c>
      <c r="F36" s="337">
        <v>347</v>
      </c>
      <c r="G36" s="337">
        <v>0.9</v>
      </c>
      <c r="H36" s="337">
        <v>0.7</v>
      </c>
    </row>
    <row r="37" spans="2:8" x14ac:dyDescent="0.2">
      <c r="B37" s="322" t="s">
        <v>41</v>
      </c>
      <c r="C37" s="303" t="s">
        <v>293</v>
      </c>
      <c r="D37" s="338">
        <v>7342.6</v>
      </c>
      <c r="E37" s="338">
        <v>7282.4</v>
      </c>
      <c r="F37" s="338">
        <v>7842.5</v>
      </c>
      <c r="G37" s="338">
        <v>15.4</v>
      </c>
      <c r="H37" s="338">
        <v>15.8</v>
      </c>
    </row>
    <row r="38" spans="2:8" ht="24" x14ac:dyDescent="0.2">
      <c r="B38" s="321" t="s">
        <v>294</v>
      </c>
      <c r="C38" s="303" t="s">
        <v>295</v>
      </c>
      <c r="D38" s="337">
        <v>5617.4</v>
      </c>
      <c r="E38" s="337">
        <v>6226.2</v>
      </c>
      <c r="F38" s="337">
        <v>6644.9</v>
      </c>
      <c r="G38" s="337">
        <v>13.1</v>
      </c>
      <c r="H38" s="337">
        <v>13.4</v>
      </c>
    </row>
    <row r="39" spans="2:8" x14ac:dyDescent="0.2">
      <c r="B39" s="326" t="s">
        <v>296</v>
      </c>
      <c r="C39" s="303"/>
      <c r="D39" s="337">
        <v>3126.8</v>
      </c>
      <c r="E39" s="337">
        <v>3188.8</v>
      </c>
      <c r="F39" s="337">
        <v>3414.5</v>
      </c>
      <c r="G39" s="337">
        <v>6.7</v>
      </c>
      <c r="H39" s="337">
        <v>6.9</v>
      </c>
    </row>
    <row r="40" spans="2:8" x14ac:dyDescent="0.2">
      <c r="B40" s="327" t="s">
        <v>297</v>
      </c>
      <c r="C40" s="331"/>
      <c r="D40" s="336">
        <v>676.9</v>
      </c>
      <c r="E40" s="336">
        <v>697.8</v>
      </c>
      <c r="F40" s="336">
        <v>735.6</v>
      </c>
      <c r="G40" s="336">
        <v>1.5</v>
      </c>
      <c r="H40" s="336">
        <v>1.5</v>
      </c>
    </row>
    <row r="41" spans="2:8" x14ac:dyDescent="0.2">
      <c r="B41" s="327" t="s">
        <v>298</v>
      </c>
      <c r="C41" s="331"/>
      <c r="D41" s="337">
        <v>144.1</v>
      </c>
      <c r="E41" s="337">
        <v>182.7</v>
      </c>
      <c r="F41" s="337">
        <v>194.3</v>
      </c>
      <c r="G41" s="337">
        <v>0.4</v>
      </c>
      <c r="H41" s="337">
        <v>0.4</v>
      </c>
    </row>
    <row r="42" spans="2:8" x14ac:dyDescent="0.2">
      <c r="B42" s="327" t="s">
        <v>299</v>
      </c>
      <c r="C42" s="331"/>
      <c r="D42" s="337">
        <v>1088.2</v>
      </c>
      <c r="E42" s="337">
        <v>1567.5</v>
      </c>
      <c r="F42" s="337">
        <v>1637.5</v>
      </c>
      <c r="G42" s="337">
        <v>3.3</v>
      </c>
      <c r="H42" s="337">
        <v>3.3</v>
      </c>
    </row>
    <row r="43" spans="2:8" ht="36" x14ac:dyDescent="0.2">
      <c r="B43" s="321" t="s">
        <v>300</v>
      </c>
      <c r="C43" s="303"/>
      <c r="D43" s="337">
        <v>562.1</v>
      </c>
      <c r="E43" s="337">
        <v>562.1</v>
      </c>
      <c r="F43" s="337">
        <v>648</v>
      </c>
      <c r="G43" s="337">
        <v>1.2</v>
      </c>
      <c r="H43" s="337">
        <v>1.3</v>
      </c>
    </row>
    <row r="44" spans="2:8" x14ac:dyDescent="0.2">
      <c r="B44" s="326" t="s">
        <v>301</v>
      </c>
      <c r="C44" s="303" t="s">
        <v>302</v>
      </c>
      <c r="D44" s="337">
        <v>1725.2</v>
      </c>
      <c r="E44" s="337">
        <v>1056.2</v>
      </c>
      <c r="F44" s="337">
        <v>1197.5</v>
      </c>
      <c r="G44" s="337">
        <v>2.2000000000000002</v>
      </c>
      <c r="H44" s="337">
        <v>2.4</v>
      </c>
    </row>
    <row r="45" spans="2:8" x14ac:dyDescent="0.2">
      <c r="B45" s="330" t="s">
        <v>303</v>
      </c>
      <c r="C45" s="331" t="s">
        <v>304</v>
      </c>
      <c r="D45" s="337">
        <v>351.3</v>
      </c>
      <c r="E45" s="336">
        <v>351.3</v>
      </c>
      <c r="F45" s="337">
        <v>400</v>
      </c>
      <c r="G45" s="336">
        <v>0.7</v>
      </c>
      <c r="H45" s="336">
        <v>0.8</v>
      </c>
    </row>
    <row r="46" spans="2:8" x14ac:dyDescent="0.2">
      <c r="B46" s="321" t="s">
        <v>305</v>
      </c>
      <c r="C46" s="303" t="s">
        <v>306</v>
      </c>
      <c r="D46" s="336">
        <v>332.6</v>
      </c>
      <c r="E46" s="336">
        <v>332.6</v>
      </c>
      <c r="F46" s="336">
        <v>332.6</v>
      </c>
      <c r="G46" s="336">
        <v>0.7</v>
      </c>
      <c r="H46" s="336">
        <v>0.7</v>
      </c>
    </row>
    <row r="47" spans="2:8" x14ac:dyDescent="0.2">
      <c r="B47" s="317" t="s">
        <v>43</v>
      </c>
      <c r="C47" s="324"/>
      <c r="D47" s="338">
        <v>1882.8</v>
      </c>
      <c r="E47" s="338">
        <v>1819.8</v>
      </c>
      <c r="F47" s="338">
        <v>1819.8</v>
      </c>
      <c r="G47" s="338">
        <v>3.8</v>
      </c>
      <c r="H47" s="338">
        <v>3.7</v>
      </c>
    </row>
    <row r="48" spans="2:8" x14ac:dyDescent="0.2">
      <c r="B48" s="322" t="s">
        <v>307</v>
      </c>
      <c r="C48" s="303" t="s">
        <v>308</v>
      </c>
      <c r="D48" s="337">
        <v>238.1</v>
      </c>
      <c r="E48" s="337">
        <v>153</v>
      </c>
      <c r="F48" s="337">
        <v>153</v>
      </c>
      <c r="G48" s="337">
        <v>0.3</v>
      </c>
      <c r="H48" s="337">
        <v>0.3</v>
      </c>
    </row>
    <row r="49" spans="2:8" ht="36" x14ac:dyDescent="0.2">
      <c r="B49" s="325" t="s">
        <v>309</v>
      </c>
      <c r="C49" s="303" t="s">
        <v>434</v>
      </c>
      <c r="D49" s="337">
        <v>1644.7</v>
      </c>
      <c r="E49" s="337">
        <v>1666.7</v>
      </c>
      <c r="F49" s="337">
        <v>1666.7</v>
      </c>
      <c r="G49" s="337">
        <v>3.5</v>
      </c>
      <c r="H49" s="337">
        <v>3.4</v>
      </c>
    </row>
    <row r="50" spans="2:8" x14ac:dyDescent="0.2">
      <c r="B50" s="314" t="s">
        <v>344</v>
      </c>
      <c r="C50" s="315" t="s">
        <v>311</v>
      </c>
      <c r="D50" s="340">
        <v>46.7</v>
      </c>
      <c r="E50" s="340">
        <v>47.5</v>
      </c>
      <c r="F50" s="340" t="s">
        <v>435</v>
      </c>
      <c r="G50" s="340">
        <v>0.1</v>
      </c>
      <c r="H50" s="340" t="s">
        <v>81</v>
      </c>
    </row>
    <row r="51" spans="2:8" x14ac:dyDescent="0.2">
      <c r="B51" s="311"/>
      <c r="C51" s="312"/>
      <c r="D51" s="313"/>
      <c r="E51" s="313"/>
      <c r="F51" s="313"/>
      <c r="G51" s="313"/>
      <c r="H51" s="313"/>
    </row>
    <row r="52" spans="2:8" ht="12.75" thickBot="1" x14ac:dyDescent="0.25">
      <c r="B52" s="703" t="s">
        <v>62</v>
      </c>
      <c r="C52" s="703"/>
      <c r="D52" s="703"/>
      <c r="E52" s="703"/>
      <c r="F52" s="703"/>
      <c r="G52" s="703"/>
      <c r="H52" s="703"/>
    </row>
  </sheetData>
  <mergeCells count="7">
    <mergeCell ref="B52:H52"/>
    <mergeCell ref="G5:H5"/>
    <mergeCell ref="G6:G7"/>
    <mergeCell ref="H6:H7"/>
    <mergeCell ref="E7:F7"/>
    <mergeCell ref="D5:F5"/>
    <mergeCell ref="C5:C7"/>
  </mergeCells>
  <hyperlinks>
    <hyperlink ref="A1" location="Turinys!A1" display="↖ atgal į turinį"/>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V26"/>
  <sheetViews>
    <sheetView showGridLines="0" zoomScaleNormal="100" workbookViewId="0">
      <selection activeCell="M20" sqref="M20"/>
    </sheetView>
  </sheetViews>
  <sheetFormatPr defaultRowHeight="14.25" x14ac:dyDescent="0.2"/>
  <cols>
    <col min="10" max="10" width="9" customWidth="1"/>
    <col min="13" max="13" width="20.625" customWidth="1"/>
  </cols>
  <sheetData>
    <row r="1" spans="1:22" x14ac:dyDescent="0.2">
      <c r="A1" s="595" t="s">
        <v>0</v>
      </c>
      <c r="B1" s="595"/>
    </row>
    <row r="3" spans="1:22" ht="15" x14ac:dyDescent="0.25">
      <c r="B3" s="93" t="s">
        <v>533</v>
      </c>
      <c r="I3" s="5">
        <v>2012</v>
      </c>
      <c r="J3" s="528">
        <v>13264.1</v>
      </c>
      <c r="M3" s="1"/>
      <c r="N3" s="1"/>
      <c r="O3" s="1"/>
      <c r="P3" s="1"/>
      <c r="Q3" s="1"/>
      <c r="R3" s="1"/>
      <c r="S3" s="1"/>
      <c r="T3" s="1"/>
      <c r="U3" s="1"/>
      <c r="V3" s="1"/>
    </row>
    <row r="4" spans="1:22" x14ac:dyDescent="0.2">
      <c r="I4" s="3">
        <v>2013</v>
      </c>
      <c r="J4" s="529">
        <v>13550.6</v>
      </c>
      <c r="M4" s="1"/>
      <c r="N4" s="1"/>
      <c r="O4" s="1"/>
      <c r="P4" s="1"/>
      <c r="Q4" s="1"/>
      <c r="R4" s="1"/>
      <c r="S4" s="1"/>
      <c r="T4" s="1"/>
      <c r="U4" s="1"/>
      <c r="V4" s="1"/>
    </row>
    <row r="5" spans="1:22" x14ac:dyDescent="0.2">
      <c r="I5" s="3">
        <v>2014</v>
      </c>
      <c r="J5" s="529">
        <v>14827.1</v>
      </c>
      <c r="M5" s="1"/>
      <c r="N5" s="1"/>
      <c r="O5" s="1"/>
      <c r="P5" s="1"/>
      <c r="Q5" s="1"/>
      <c r="R5" s="1"/>
      <c r="S5" s="1"/>
      <c r="T5" s="1"/>
      <c r="U5" s="1"/>
      <c r="V5" s="1"/>
    </row>
    <row r="6" spans="1:22" x14ac:dyDescent="0.2">
      <c r="I6" s="3">
        <v>2015</v>
      </c>
      <c r="J6" s="529">
        <v>15940.20000000001</v>
      </c>
      <c r="M6" s="7"/>
      <c r="N6" s="12"/>
      <c r="O6" s="12"/>
      <c r="P6" s="12"/>
      <c r="Q6" s="12"/>
      <c r="R6" s="12"/>
      <c r="S6" s="12"/>
      <c r="T6" s="12"/>
      <c r="U6" s="1"/>
      <c r="V6" s="1"/>
    </row>
    <row r="7" spans="1:22" x14ac:dyDescent="0.2">
      <c r="I7" s="3">
        <v>2016</v>
      </c>
      <c r="J7" s="529">
        <v>15524.509999999998</v>
      </c>
      <c r="M7" s="1"/>
      <c r="N7" s="1"/>
      <c r="O7" s="1"/>
      <c r="P7" s="1"/>
      <c r="Q7" s="1"/>
      <c r="R7" s="1"/>
      <c r="S7" s="1"/>
      <c r="T7" s="1"/>
      <c r="U7" s="1"/>
      <c r="V7" s="1"/>
    </row>
    <row r="8" spans="1:22" x14ac:dyDescent="0.2">
      <c r="I8" s="3">
        <v>2017</v>
      </c>
      <c r="J8" s="529">
        <v>16625.14</v>
      </c>
      <c r="M8" s="1"/>
      <c r="N8" s="1"/>
      <c r="O8" s="1"/>
      <c r="P8" s="1"/>
      <c r="Q8" s="1"/>
      <c r="R8" s="1"/>
      <c r="S8" s="1"/>
      <c r="T8" s="1"/>
      <c r="U8" s="1"/>
      <c r="V8" s="1"/>
    </row>
    <row r="9" spans="1:22" x14ac:dyDescent="0.2">
      <c r="I9" s="3">
        <v>2018</v>
      </c>
      <c r="J9" s="529">
        <v>15416.639999999998</v>
      </c>
      <c r="M9" s="1"/>
      <c r="N9" s="1"/>
      <c r="O9" s="1"/>
      <c r="P9" s="1"/>
      <c r="Q9" s="1"/>
      <c r="R9" s="1"/>
      <c r="S9" s="1"/>
      <c r="T9" s="1"/>
      <c r="U9" s="1"/>
      <c r="V9" s="1"/>
    </row>
    <row r="10" spans="1:22" x14ac:dyDescent="0.2">
      <c r="I10" s="3">
        <v>2019</v>
      </c>
      <c r="J10" s="529">
        <v>17573.945515262814</v>
      </c>
      <c r="M10" s="1"/>
      <c r="N10" s="1"/>
      <c r="O10" s="1"/>
      <c r="P10" s="1"/>
      <c r="Q10" s="1"/>
      <c r="R10" s="1"/>
      <c r="S10" s="1"/>
      <c r="T10" s="1"/>
      <c r="U10" s="1"/>
      <c r="V10" s="1"/>
    </row>
    <row r="11" spans="1:22" x14ac:dyDescent="0.2">
      <c r="I11" s="4">
        <v>2020</v>
      </c>
      <c r="J11" s="530">
        <v>18206.492056591364</v>
      </c>
      <c r="M11" s="1"/>
      <c r="N11" s="1"/>
      <c r="O11" s="1"/>
      <c r="P11" s="1"/>
      <c r="Q11" s="1"/>
      <c r="R11" s="1"/>
      <c r="S11" s="1"/>
      <c r="T11" s="1"/>
      <c r="U11" s="1"/>
      <c r="V11" s="1"/>
    </row>
    <row r="12" spans="1:22" x14ac:dyDescent="0.2">
      <c r="K12" s="1"/>
      <c r="L12" s="1"/>
      <c r="M12" s="1"/>
      <c r="N12" s="1"/>
      <c r="O12" s="1"/>
      <c r="P12" s="1"/>
      <c r="Q12" s="1"/>
      <c r="R12" s="1"/>
      <c r="S12" s="1"/>
      <c r="T12" s="1"/>
    </row>
    <row r="13" spans="1:22" x14ac:dyDescent="0.2">
      <c r="K13" s="24"/>
      <c r="L13" s="1"/>
      <c r="M13" s="1"/>
      <c r="N13" s="1"/>
      <c r="O13" s="1"/>
      <c r="P13" s="1"/>
      <c r="Q13" s="1"/>
      <c r="R13" s="1"/>
      <c r="S13" s="1"/>
      <c r="T13" s="1"/>
    </row>
    <row r="14" spans="1:22" x14ac:dyDescent="0.2">
      <c r="M14" s="1"/>
      <c r="N14" s="1"/>
      <c r="O14" s="1"/>
      <c r="P14" s="1"/>
      <c r="Q14" s="1"/>
      <c r="R14" s="1"/>
      <c r="S14" s="1"/>
      <c r="T14" s="1"/>
      <c r="U14" s="1"/>
      <c r="V14" s="1"/>
    </row>
    <row r="15" spans="1:22" x14ac:dyDescent="0.2">
      <c r="M15" s="1"/>
      <c r="N15" s="1"/>
      <c r="O15" s="1"/>
      <c r="P15" s="1"/>
      <c r="Q15" s="1"/>
      <c r="R15" s="1"/>
      <c r="S15" s="1"/>
      <c r="T15" s="1"/>
      <c r="U15" s="1"/>
      <c r="V15" s="1"/>
    </row>
    <row r="19" spans="13:17" x14ac:dyDescent="0.2">
      <c r="M19" s="6"/>
      <c r="N19" s="6"/>
      <c r="O19" s="6"/>
      <c r="P19" s="6"/>
      <c r="Q19" s="6"/>
    </row>
    <row r="26" spans="13:17" x14ac:dyDescent="0.2">
      <c r="N26" s="26"/>
    </row>
  </sheetData>
  <mergeCells count="1">
    <mergeCell ref="A1:B1"/>
  </mergeCells>
  <hyperlinks>
    <hyperlink ref="A1" location="Turinys!A1" display="↖ atgal į turinį"/>
    <hyperlink ref="A1:B1" location="Turinys!A12" display="↖ atgal į turinį"/>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11"/>
  <sheetViews>
    <sheetView showGridLines="0" workbookViewId="0">
      <selection activeCell="N24" sqref="N24"/>
    </sheetView>
  </sheetViews>
  <sheetFormatPr defaultRowHeight="14.25" x14ac:dyDescent="0.2"/>
  <cols>
    <col min="10" max="10" width="9" customWidth="1"/>
  </cols>
  <sheetData>
    <row r="1" spans="1:10" x14ac:dyDescent="0.2">
      <c r="A1" s="595" t="s">
        <v>0</v>
      </c>
      <c r="B1" s="595"/>
    </row>
    <row r="3" spans="1:10" x14ac:dyDescent="0.2">
      <c r="B3" s="596" t="s">
        <v>534</v>
      </c>
      <c r="C3" s="596"/>
      <c r="D3" s="596"/>
      <c r="E3" s="596"/>
      <c r="F3" s="596"/>
      <c r="G3" s="596"/>
      <c r="I3" s="5">
        <v>2012</v>
      </c>
      <c r="J3" s="528">
        <v>596.67810000000009</v>
      </c>
    </row>
    <row r="4" spans="1:10" x14ac:dyDescent="0.2">
      <c r="B4" s="596"/>
      <c r="C4" s="596"/>
      <c r="D4" s="596"/>
      <c r="E4" s="596"/>
      <c r="F4" s="596"/>
      <c r="G4" s="596"/>
      <c r="I4" s="3">
        <v>2013</v>
      </c>
      <c r="J4" s="529">
        <v>596.69740000000002</v>
      </c>
    </row>
    <row r="5" spans="1:10" x14ac:dyDescent="0.2">
      <c r="I5" s="3">
        <v>2014</v>
      </c>
      <c r="J5" s="529">
        <v>622.12529999999992</v>
      </c>
    </row>
    <row r="6" spans="1:10" x14ac:dyDescent="0.2">
      <c r="I6" s="3">
        <v>2015</v>
      </c>
      <c r="J6" s="529">
        <v>583.88659999999993</v>
      </c>
    </row>
    <row r="7" spans="1:10" x14ac:dyDescent="0.2">
      <c r="I7" s="3">
        <v>2016</v>
      </c>
      <c r="J7" s="529">
        <v>528.90885000000003</v>
      </c>
    </row>
    <row r="8" spans="1:10" x14ac:dyDescent="0.2">
      <c r="I8" s="3">
        <v>2017</v>
      </c>
      <c r="J8" s="529">
        <v>534.39405999999997</v>
      </c>
    </row>
    <row r="9" spans="1:10" x14ac:dyDescent="0.2">
      <c r="I9" s="3">
        <v>2018</v>
      </c>
      <c r="J9" s="529">
        <v>527.34860000000003</v>
      </c>
    </row>
    <row r="10" spans="1:10" x14ac:dyDescent="0.2">
      <c r="I10" s="3">
        <v>2019</v>
      </c>
      <c r="J10" s="531">
        <v>489.90877732999996</v>
      </c>
    </row>
    <row r="11" spans="1:10" x14ac:dyDescent="0.2">
      <c r="I11" s="4">
        <v>2020</v>
      </c>
      <c r="J11" s="532">
        <v>421.27087781</v>
      </c>
    </row>
  </sheetData>
  <mergeCells count="2">
    <mergeCell ref="A1:B1"/>
    <mergeCell ref="B3:G4"/>
  </mergeCells>
  <hyperlinks>
    <hyperlink ref="A1" location="Turinys!A1" display="↖ atgal į turinį"/>
    <hyperlink ref="A1:B1" location="Turinys!A13" display="↖ atgal į turinį"/>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11"/>
  <sheetViews>
    <sheetView showGridLines="0" zoomScaleNormal="100" workbookViewId="0">
      <selection activeCell="B3" sqref="B3"/>
    </sheetView>
  </sheetViews>
  <sheetFormatPr defaultRowHeight="14.25" x14ac:dyDescent="0.2"/>
  <cols>
    <col min="10" max="10" width="9" customWidth="1"/>
  </cols>
  <sheetData>
    <row r="1" spans="1:14" x14ac:dyDescent="0.2">
      <c r="A1" s="595" t="s">
        <v>0</v>
      </c>
      <c r="B1" s="595"/>
    </row>
    <row r="3" spans="1:14" ht="15" x14ac:dyDescent="0.25">
      <c r="B3" t="s">
        <v>535</v>
      </c>
      <c r="I3" s="533">
        <v>2012</v>
      </c>
      <c r="J3" s="534">
        <v>39.799999999999997</v>
      </c>
    </row>
    <row r="4" spans="1:14" x14ac:dyDescent="0.2">
      <c r="I4" s="535">
        <v>2013</v>
      </c>
      <c r="J4" s="536">
        <v>38.799999999999997</v>
      </c>
    </row>
    <row r="5" spans="1:14" x14ac:dyDescent="0.2">
      <c r="I5" s="535">
        <v>2014</v>
      </c>
      <c r="J5" s="536">
        <v>40.5</v>
      </c>
    </row>
    <row r="6" spans="1:14" x14ac:dyDescent="0.2">
      <c r="I6" s="535">
        <v>2015</v>
      </c>
      <c r="J6" s="536">
        <v>42.582251139871737</v>
      </c>
    </row>
    <row r="7" spans="1:14" x14ac:dyDescent="0.2">
      <c r="I7" s="535">
        <v>2016</v>
      </c>
      <c r="J7" s="536">
        <v>39.960712702010667</v>
      </c>
    </row>
    <row r="8" spans="1:14" x14ac:dyDescent="0.2">
      <c r="I8" s="535">
        <v>2017</v>
      </c>
      <c r="J8" s="536">
        <v>39.404628138109665</v>
      </c>
    </row>
    <row r="9" spans="1:14" x14ac:dyDescent="0.2">
      <c r="I9" s="535">
        <v>2018</v>
      </c>
      <c r="J9" s="536">
        <v>34.157825733348176</v>
      </c>
      <c r="N9" s="26"/>
    </row>
    <row r="10" spans="1:14" x14ac:dyDescent="0.2">
      <c r="I10" s="535">
        <v>2019</v>
      </c>
      <c r="J10" s="536">
        <v>37.1</v>
      </c>
    </row>
    <row r="11" spans="1:14" x14ac:dyDescent="0.2">
      <c r="I11" s="537">
        <v>2020</v>
      </c>
      <c r="J11" s="538">
        <v>36.700000000000003</v>
      </c>
    </row>
  </sheetData>
  <mergeCells count="1">
    <mergeCell ref="A1:B1"/>
  </mergeCells>
  <hyperlinks>
    <hyperlink ref="A1" location="Turinys!A1" display="↖ atgal į turinį"/>
    <hyperlink ref="A1:B1" location="Turinys!A14" display="↖ atgal į turinį"/>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topLeftCell="A8" zoomScaleNormal="100" workbookViewId="0">
      <selection activeCell="L1" sqref="A1:L36"/>
    </sheetView>
  </sheetViews>
  <sheetFormatPr defaultRowHeight="12.75" x14ac:dyDescent="0.2"/>
  <cols>
    <col min="1" max="1" width="37.5" style="567" customWidth="1"/>
    <col min="2" max="4" width="9" style="567"/>
    <col min="5" max="5" width="8.5" style="567" customWidth="1"/>
    <col min="6" max="6" width="9" style="567" customWidth="1"/>
    <col min="7" max="7" width="8.75" style="567" customWidth="1"/>
    <col min="8" max="8" width="9.25" style="567" customWidth="1"/>
    <col min="9" max="9" width="8.875" style="567" customWidth="1"/>
    <col min="10" max="10" width="9.75" style="567" customWidth="1"/>
    <col min="11" max="16384" width="9" style="567"/>
  </cols>
  <sheetData>
    <row r="1" spans="1:11" s="566" customFormat="1" ht="25.5" x14ac:dyDescent="0.2">
      <c r="A1" s="591"/>
      <c r="B1" s="580" t="s">
        <v>7</v>
      </c>
      <c r="C1" s="581" t="s">
        <v>44</v>
      </c>
      <c r="D1" s="581" t="s">
        <v>45</v>
      </c>
      <c r="E1" s="581" t="s">
        <v>506</v>
      </c>
      <c r="F1" s="581" t="s">
        <v>507</v>
      </c>
      <c r="G1" s="581" t="s">
        <v>508</v>
      </c>
      <c r="H1" s="581" t="s">
        <v>509</v>
      </c>
      <c r="I1" s="581" t="s">
        <v>46</v>
      </c>
      <c r="J1" s="581" t="s">
        <v>47</v>
      </c>
      <c r="K1" s="582" t="s">
        <v>48</v>
      </c>
    </row>
    <row r="2" spans="1:11" x14ac:dyDescent="0.2">
      <c r="A2" s="592" t="s">
        <v>49</v>
      </c>
      <c r="B2" s="584">
        <v>-1.1467349055619633</v>
      </c>
      <c r="C2" s="584">
        <f>B2</f>
        <v>-1.1467349055619633</v>
      </c>
      <c r="D2" s="584"/>
      <c r="E2" s="584"/>
      <c r="F2" s="584"/>
      <c r="G2" s="584"/>
      <c r="H2" s="584"/>
      <c r="I2" s="584">
        <f>SUM($B$2:B2)</f>
        <v>-1.1467349055619633</v>
      </c>
      <c r="J2" s="584">
        <f>IF(SUM(C2:H2)&gt;0,SUM(C2:H2)+0.1,SUM(C2:H2)-0.1)</f>
        <v>-1.2467349055619634</v>
      </c>
      <c r="K2" s="585">
        <f>B2</f>
        <v>-1.1467349055619633</v>
      </c>
    </row>
    <row r="3" spans="1:11" x14ac:dyDescent="0.2">
      <c r="A3" s="592" t="s">
        <v>50</v>
      </c>
      <c r="B3" s="584">
        <v>0.42806288393929171</v>
      </c>
      <c r="C3" s="584"/>
      <c r="D3" s="584">
        <f>MAX(0,MIN(SUM(B$2:B2),SUM(B$2:B3)))+MIN(0,MAX(SUM(B$2:B2),SUM(B$2:B3)))</f>
        <v>-0.71867202162267163</v>
      </c>
      <c r="E3" s="584">
        <f>MAX(0,MIN(SUM(B$2:B3),B3))</f>
        <v>0</v>
      </c>
      <c r="F3" s="584">
        <f>-MAX(0,(B3-E3))</f>
        <v>-0.42806288393929171</v>
      </c>
      <c r="G3" s="584">
        <f>MAX(0,(H3-B3))</f>
        <v>0</v>
      </c>
      <c r="H3" s="584">
        <f>MIN(0,MAX(SUM(B$2:B3),B3))</f>
        <v>0</v>
      </c>
      <c r="I3" s="584">
        <f>SUM($B$2:B3)</f>
        <v>-0.71867202162267163</v>
      </c>
      <c r="J3" s="584">
        <f t="shared" ref="J3:J8" si="0">IF(SUM(C3:H3)&gt;0,SUM(C3:H3)+0.1,SUM(C3:H3)-0.1)</f>
        <v>-1.2467349055619634</v>
      </c>
      <c r="K3" s="586">
        <f t="shared" ref="K3:K8" si="1">B3</f>
        <v>0.42806288393929171</v>
      </c>
    </row>
    <row r="4" spans="1:11" x14ac:dyDescent="0.2">
      <c r="A4" s="592" t="s">
        <v>510</v>
      </c>
      <c r="B4" s="584">
        <v>0.4260036517856452</v>
      </c>
      <c r="C4" s="584"/>
      <c r="D4" s="584">
        <f>MAX(0,MIN(SUM(B$2:B3),SUM(B$2:B4)))+MIN(0,MAX(SUM(B$2:B3),SUM(B$2:B4)))</f>
        <v>-0.29266836983702643</v>
      </c>
      <c r="E4" s="584">
        <f>MAX(0,MIN(SUM(B$2:B4),B4))</f>
        <v>0</v>
      </c>
      <c r="F4" s="584">
        <f t="shared" ref="F4" si="2">-MAX(0,(B4-E4))</f>
        <v>-0.4260036517856452</v>
      </c>
      <c r="G4" s="584">
        <f t="shared" ref="G4" si="3">MAX(0,(H4-B4))</f>
        <v>0</v>
      </c>
      <c r="H4" s="584">
        <f>MIN(0,MAX(SUM(B$2:B4),B4))</f>
        <v>0</v>
      </c>
      <c r="I4" s="584">
        <f>SUM($B$2:B4)</f>
        <v>-0.29266836983702643</v>
      </c>
      <c r="J4" s="584">
        <f t="shared" si="0"/>
        <v>-0.81867202162267161</v>
      </c>
      <c r="K4" s="586">
        <f t="shared" si="1"/>
        <v>0.4260036517856452</v>
      </c>
    </row>
    <row r="5" spans="1:11" x14ac:dyDescent="0.2">
      <c r="A5" s="592" t="s">
        <v>511</v>
      </c>
      <c r="B5" s="584">
        <v>-0.29266836983702649</v>
      </c>
      <c r="C5" s="584">
        <f>B5</f>
        <v>-0.29266836983702649</v>
      </c>
      <c r="D5" s="584"/>
      <c r="E5" s="584"/>
      <c r="F5" s="584"/>
      <c r="G5" s="584"/>
      <c r="H5" s="584"/>
      <c r="I5" s="584">
        <f>SUM($B$5:B5)</f>
        <v>-0.29266836983702649</v>
      </c>
      <c r="J5" s="584">
        <f t="shared" si="0"/>
        <v>-0.39266836983702647</v>
      </c>
      <c r="K5" s="585">
        <f t="shared" si="1"/>
        <v>-0.29266836983702649</v>
      </c>
    </row>
    <row r="6" spans="1:11" x14ac:dyDescent="0.2">
      <c r="A6" s="592" t="s">
        <v>512</v>
      </c>
      <c r="B6" s="584">
        <v>0.49370090883677792</v>
      </c>
      <c r="C6" s="584"/>
      <c r="D6" s="584">
        <f>MAX(0,MIN(SUM(B$5:B5),SUM(B$5:B6)))+MIN(0,MAX(SUM(B$5:B5),SUM(B$5:B6)))</f>
        <v>0</v>
      </c>
      <c r="E6" s="584">
        <f>MAX(0,MIN(SUM(B$5:B6),B6))</f>
        <v>0.20103253899975143</v>
      </c>
      <c r="F6" s="584">
        <f>-MAX(0,(B6-E6))</f>
        <v>-0.29266836983702649</v>
      </c>
      <c r="G6" s="584">
        <f>MAX(0,(H6-B6))</f>
        <v>0</v>
      </c>
      <c r="H6" s="584">
        <f>MIN(0,MAX(SUM(B$5:B6),B6))</f>
        <v>0</v>
      </c>
      <c r="I6" s="584">
        <f>SUM($B$5:B6)</f>
        <v>0.20103253899975143</v>
      </c>
      <c r="J6" s="584">
        <f>IF(SUM(C6:H6)&gt;0,SUM(C6:H6)+0.1,SUM(C6:H6)-0.3)</f>
        <v>-0.39163583083727505</v>
      </c>
      <c r="K6" s="586">
        <f t="shared" si="1"/>
        <v>0.49370090883677792</v>
      </c>
    </row>
    <row r="7" spans="1:11" x14ac:dyDescent="0.2">
      <c r="A7" s="592" t="s">
        <v>513</v>
      </c>
      <c r="B7" s="584">
        <v>4.0669835034520811E-2</v>
      </c>
      <c r="C7" s="584"/>
      <c r="D7" s="584">
        <f>MAX(0,MIN(SUM(B$5:B6),SUM(B$5:B7)))+MIN(0,MAX(SUM(B$5:B6),SUM(B$5:B7)))</f>
        <v>0.20103253899975143</v>
      </c>
      <c r="E7" s="584">
        <f>MAX(0,MIN(SUM(B$5:B7),B7))</f>
        <v>4.0669835034520811E-2</v>
      </c>
      <c r="F7" s="584">
        <f>-MAX(0,(B7-E7))</f>
        <v>0</v>
      </c>
      <c r="G7" s="584">
        <f>MAX(0,(H7-B7))</f>
        <v>0</v>
      </c>
      <c r="H7" s="584">
        <f>MIN(0,MAX(SUM(B$5:B7),B7))</f>
        <v>0</v>
      </c>
      <c r="I7" s="584">
        <f>SUM($B$5:B7)</f>
        <v>0.24170237403427225</v>
      </c>
      <c r="J7" s="584">
        <f t="shared" si="0"/>
        <v>0.34170237403427228</v>
      </c>
      <c r="K7" s="586">
        <f t="shared" si="1"/>
        <v>4.0669835034520811E-2</v>
      </c>
    </row>
    <row r="8" spans="1:11" x14ac:dyDescent="0.2">
      <c r="A8" s="593" t="s">
        <v>514</v>
      </c>
      <c r="B8" s="588">
        <v>0.24170237403427242</v>
      </c>
      <c r="C8" s="588">
        <f>B8</f>
        <v>0.24170237403427242</v>
      </c>
      <c r="D8" s="588"/>
      <c r="E8" s="588"/>
      <c r="F8" s="588"/>
      <c r="G8" s="588"/>
      <c r="H8" s="588"/>
      <c r="I8" s="588"/>
      <c r="J8" s="588">
        <f t="shared" si="0"/>
        <v>0.34170237403427239</v>
      </c>
      <c r="K8" s="589">
        <f t="shared" si="1"/>
        <v>0.24170237403427242</v>
      </c>
    </row>
    <row r="20" spans="7:7" x14ac:dyDescent="0.2">
      <c r="G20" s="590"/>
    </row>
  </sheetData>
  <pageMargins left="0.7" right="0.7" top="0.75" bottom="0.75" header="0.3" footer="0.3"/>
  <pageSetup scale="8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N1"/>
  <sheetViews>
    <sheetView showGridLines="0" zoomScaleNormal="100" workbookViewId="0">
      <selection activeCell="L1" sqref="A1:L37"/>
    </sheetView>
  </sheetViews>
  <sheetFormatPr defaultRowHeight="12.75" x14ac:dyDescent="0.2"/>
  <cols>
    <col min="1" max="1" width="37.5" style="567" customWidth="1"/>
    <col min="2" max="4" width="9" style="567"/>
    <col min="5" max="5" width="8.5" style="567" customWidth="1"/>
    <col min="6" max="6" width="9" style="567" customWidth="1"/>
    <col min="7" max="7" width="8.75" style="567" customWidth="1"/>
    <col min="8" max="8" width="9.25" style="567" customWidth="1"/>
    <col min="9" max="9" width="8.875" style="567" customWidth="1"/>
    <col min="10" max="10" width="9.75" style="567" customWidth="1"/>
    <col min="11" max="16384" width="9" style="567"/>
  </cols>
  <sheetData>
    <row r="1" spans="13:14" s="566" customFormat="1" x14ac:dyDescent="0.2">
      <c r="M1" s="567"/>
      <c r="N1" s="567"/>
    </row>
  </sheetData>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40</vt:i4>
      </vt:variant>
      <vt:variant>
        <vt:lpstr>Įvardinti diapazonai</vt:lpstr>
      </vt:variant>
      <vt:variant>
        <vt:i4>8</vt:i4>
      </vt:variant>
    </vt:vector>
  </HeadingPairs>
  <TitlesOfParts>
    <vt:vector size="48" baseType="lpstr">
      <vt:lpstr>Turinys</vt:lpstr>
      <vt:lpstr>1pr</vt:lpstr>
      <vt:lpstr>2pr</vt:lpstr>
      <vt:lpstr>3pr</vt:lpstr>
      <vt:lpstr>4pr</vt:lpstr>
      <vt:lpstr>5pr</vt:lpstr>
      <vt:lpstr>6pr</vt:lpstr>
      <vt:lpstr>2016</vt:lpstr>
      <vt:lpstr>2017</vt:lpstr>
      <vt:lpstr>1 pav.</vt:lpstr>
      <vt:lpstr>2 pav.</vt:lpstr>
      <vt:lpstr>3 pav.</vt:lpstr>
      <vt:lpstr>4 pav.</vt:lpstr>
      <vt:lpstr>5 pav.</vt:lpstr>
      <vt:lpstr>6 pav.</vt:lpstr>
      <vt:lpstr>7 pav.</vt:lpstr>
      <vt:lpstr>8 pav.</vt:lpstr>
      <vt:lpstr>1 lentelė</vt:lpstr>
      <vt:lpstr>2 lentelė</vt:lpstr>
      <vt:lpstr>3 lentelė</vt:lpstr>
      <vt:lpstr>4 lentelė</vt:lpstr>
      <vt:lpstr>9 pav.</vt:lpstr>
      <vt:lpstr>10 pav.</vt:lpstr>
      <vt:lpstr>5 lentelė</vt:lpstr>
      <vt:lpstr>6 lentelė</vt:lpstr>
      <vt:lpstr>11 pav.</vt:lpstr>
      <vt:lpstr>12 pav.</vt:lpstr>
      <vt:lpstr>7 lentelė</vt:lpstr>
      <vt:lpstr>13 pav.</vt:lpstr>
      <vt:lpstr>2 priedas. 1 lent.</vt:lpstr>
      <vt:lpstr>3 priedas. 1 pav.</vt:lpstr>
      <vt:lpstr>4 priedas. 1 pav.</vt:lpstr>
      <vt:lpstr>4 priedas 2 pav.</vt:lpstr>
      <vt:lpstr>5 priedas. 1 lent.</vt:lpstr>
      <vt:lpstr>6 priedas. 1 lent.</vt:lpstr>
      <vt:lpstr>7 priedas. 1 lent.</vt:lpstr>
      <vt:lpstr>7 priedas. 2 lent.</vt:lpstr>
      <vt:lpstr>7 priedas. 3 lent.</vt:lpstr>
      <vt:lpstr>7 priedas. 4 lent.</vt:lpstr>
      <vt:lpstr>8 priedas. 1 lent.</vt:lpstr>
      <vt:lpstr>'7 priedas. 1 lent.'!_ftn1</vt:lpstr>
      <vt:lpstr>'7 priedas. 2 lent.'!_ftn1</vt:lpstr>
      <vt:lpstr>'7 priedas. 3 lent.'!_ftn1</vt:lpstr>
      <vt:lpstr>'7 priedas. 1 lent.'!_ftnref1</vt:lpstr>
      <vt:lpstr>'7 priedas. 2 lent.'!_ftnref1</vt:lpstr>
      <vt:lpstr>'7 priedas. 3 lent.'!_ftnref1</vt:lpstr>
      <vt:lpstr>Turinys!_Toc524692727</vt:lpstr>
      <vt:lpstr>'2 priedas. 1 lent.'!OLE_LINK1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2019-10-02T10:08:15Z</dcterms:modified>
</cp:coreProperties>
</file>